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fileSharing readOnlyRecommended="1"/>
  <workbookPr defaultThemeVersion="124226"/>
  <mc:AlternateContent xmlns:mc="http://schemas.openxmlformats.org/markup-compatibility/2006">
    <mc:Choice Requires="x15">
      <x15ac:absPath xmlns:x15ac="http://schemas.microsoft.com/office/spreadsheetml/2010/11/ac" url="https://tilastokeskus.sharepoint.com/sites/tms_KTMT/Jaetut asiakirjat/BKTL-raportointi/Verifiointikierros 2020-2024/2021-version jatkomuokkaukset (202x)/versio 042024/"/>
    </mc:Choice>
  </mc:AlternateContent>
  <xr:revisionPtr revIDLastSave="99" documentId="8_{5B190378-9C00-4CD0-B856-8DF8DDDDCF27}" xr6:coauthVersionLast="47" xr6:coauthVersionMax="47" xr10:uidLastSave="{1A032D96-0BF0-40EC-9069-3E9886FD01FE}"/>
  <bookViews>
    <workbookView xWindow="-120" yWindow="-120" windowWidth="29040" windowHeight="15990" tabRatio="825" xr2:uid="{00000000-000D-0000-FFFF-FFFF00000000}"/>
  </bookViews>
  <sheets>
    <sheet name="INFO" sheetId="34" r:id="rId1"/>
    <sheet name="Data (Layer 1)" sheetId="29" r:id="rId2"/>
    <sheet name="Contributions (Layer 2)" sheetId="4" r:id="rId3"/>
    <sheet name="PROD_A21" sheetId="31" r:id="rId4"/>
    <sheet name="Insurance" sheetId="32" r:id="rId5"/>
    <sheet name="Other" sheetId="33" r:id="rId6"/>
    <sheet name="References to Inv (Layer 3)" sheetId="3" r:id="rId7"/>
  </sheets>
  <definedNames>
    <definedName name="_xlnm._FilterDatabase" localSheetId="5" hidden="1">Other!$A$1:$AC$198</definedName>
    <definedName name="_xlnm._FilterDatabase" localSheetId="3" hidden="1">PROD_A21!$A$1:$AA$328</definedName>
    <definedName name="_xlnm.Print_Area" localSheetId="2">'Contributions (Layer 2)'!$A$2:$AF$207</definedName>
    <definedName name="_xlnm.Print_Area" localSheetId="1">'Data (Layer 1)'!$C$2:$AH$207</definedName>
    <definedName name="_xlnm.Print_Area" localSheetId="6">'References to Inv (Layer 3)'!$A$2:$AF$207</definedName>
    <definedName name="_xlnm.Print_Titles" localSheetId="2">'Contributions (Layer 2)'!$2:$4</definedName>
    <definedName name="_xlnm.Print_Titles" localSheetId="1">'Data (Layer 1)'!$2:$4</definedName>
    <definedName name="_xlnm.Print_Titles" localSheetId="6">'References to Inv (Layer 3)'!$2:$4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50" i="29" l="1"/>
  <c r="N150" i="29"/>
  <c r="U151" i="29"/>
  <c r="N151" i="29"/>
  <c r="U154" i="29"/>
  <c r="N154" i="29"/>
  <c r="U155" i="29"/>
  <c r="N155" i="29"/>
  <c r="H144" i="29"/>
  <c r="U144" i="29"/>
  <c r="N103" i="29"/>
  <c r="G103" i="29" s="1"/>
  <c r="Q65" i="29" l="1"/>
  <c r="Q64" i="29"/>
  <c r="AF179" i="29" l="1"/>
  <c r="AD179" i="29"/>
  <c r="AC179" i="29"/>
  <c r="AB179" i="29"/>
  <c r="AA179" i="29"/>
  <c r="Z179" i="29"/>
  <c r="Y179" i="29"/>
  <c r="X179" i="29"/>
  <c r="V179" i="29"/>
  <c r="U179" i="29"/>
  <c r="T179" i="29"/>
  <c r="S179" i="29"/>
  <c r="Q179" i="29"/>
  <c r="O179" i="29"/>
  <c r="N179" i="29"/>
  <c r="M179" i="29"/>
  <c r="L179" i="29"/>
  <c r="K179" i="29"/>
  <c r="J179" i="29"/>
  <c r="I179" i="29"/>
  <c r="H179" i="29"/>
  <c r="G179" i="29"/>
  <c r="F179" i="29"/>
  <c r="AF177" i="29"/>
  <c r="AD177" i="29"/>
  <c r="AC177" i="29"/>
  <c r="AB177" i="29"/>
  <c r="AA177" i="29"/>
  <c r="Z177" i="29"/>
  <c r="Y177" i="29"/>
  <c r="X177" i="29"/>
  <c r="V177" i="29"/>
  <c r="U177" i="29"/>
  <c r="T177" i="29"/>
  <c r="S177" i="29"/>
  <c r="Q177" i="29"/>
  <c r="O177" i="29"/>
  <c r="N177" i="29"/>
  <c r="M177" i="29"/>
  <c r="L177" i="29"/>
  <c r="K177" i="29"/>
  <c r="J177" i="29"/>
  <c r="I177" i="29"/>
  <c r="H177" i="29"/>
  <c r="G177" i="29"/>
  <c r="F177" i="29"/>
  <c r="AF175" i="29"/>
  <c r="AD175" i="29"/>
  <c r="AC175" i="29"/>
  <c r="AB175" i="29"/>
  <c r="AA175" i="29"/>
  <c r="Z175" i="29"/>
  <c r="Y175" i="29"/>
  <c r="X175" i="29"/>
  <c r="V175" i="29"/>
  <c r="U175" i="29"/>
  <c r="T175" i="29"/>
  <c r="S175" i="29"/>
  <c r="Q175" i="29"/>
  <c r="O175" i="29"/>
  <c r="N175" i="29"/>
  <c r="M175" i="29"/>
  <c r="L175" i="29"/>
  <c r="K175" i="29"/>
  <c r="J175" i="29"/>
  <c r="I175" i="29"/>
  <c r="H175" i="29"/>
  <c r="G175" i="29"/>
  <c r="F175" i="29"/>
  <c r="AF105" i="29"/>
  <c r="AD105" i="29"/>
  <c r="AC105" i="29"/>
  <c r="AB105" i="29"/>
  <c r="AA105" i="29"/>
  <c r="Z105" i="29"/>
  <c r="Y105" i="29"/>
  <c r="X105" i="29"/>
  <c r="V105" i="29"/>
  <c r="U105" i="29"/>
  <c r="T105" i="29"/>
  <c r="S105" i="29"/>
  <c r="Q105" i="29"/>
  <c r="O105" i="29"/>
  <c r="N105" i="29"/>
  <c r="M105" i="29"/>
  <c r="L105" i="29"/>
  <c r="K105" i="29"/>
  <c r="J105" i="29"/>
  <c r="I105" i="29"/>
  <c r="H105" i="29"/>
  <c r="G105" i="29"/>
  <c r="F105" i="29"/>
  <c r="AF126" i="29" l="1"/>
  <c r="Y126" i="29"/>
  <c r="Z126" i="29"/>
  <c r="AA126" i="29"/>
  <c r="AB126" i="29"/>
  <c r="AC126" i="29"/>
  <c r="AD126" i="29"/>
  <c r="X126" i="29"/>
  <c r="T126" i="29"/>
  <c r="U126" i="29"/>
  <c r="V126" i="29"/>
  <c r="S126" i="29"/>
  <c r="Q126" i="29"/>
  <c r="G126" i="29"/>
  <c r="H126" i="29"/>
  <c r="I126" i="29"/>
  <c r="J126" i="29"/>
  <c r="K126" i="29"/>
  <c r="L126" i="29"/>
  <c r="M126" i="29"/>
  <c r="N126" i="29"/>
  <c r="O126" i="29"/>
  <c r="F126" i="29"/>
  <c r="U125" i="29" l="1"/>
  <c r="U96" i="29"/>
  <c r="U92" i="29"/>
  <c r="U88" i="29"/>
  <c r="U84" i="29"/>
  <c r="U80" i="29"/>
  <c r="U76" i="29"/>
  <c r="U72" i="29"/>
  <c r="U68" i="29"/>
  <c r="U64" i="29"/>
  <c r="H64" i="29" s="1"/>
  <c r="U60" i="29"/>
  <c r="U56" i="29"/>
  <c r="U52" i="29"/>
  <c r="U48" i="29"/>
  <c r="U44" i="29"/>
  <c r="U40" i="29"/>
  <c r="U36" i="29"/>
  <c r="U32" i="29"/>
  <c r="U16" i="29"/>
  <c r="U28" i="29"/>
  <c r="U24" i="29"/>
  <c r="U20" i="29"/>
  <c r="F102" i="29"/>
  <c r="G102" i="29"/>
  <c r="H102" i="29"/>
  <c r="I102" i="29"/>
  <c r="J102" i="29"/>
  <c r="K102" i="29"/>
  <c r="L102" i="29"/>
  <c r="M102" i="29"/>
  <c r="N102" i="29"/>
  <c r="O102" i="29"/>
  <c r="Q102" i="29"/>
  <c r="S102" i="29"/>
  <c r="T102" i="29"/>
  <c r="U102" i="29"/>
  <c r="V102" i="29"/>
  <c r="X102" i="29"/>
  <c r="Y102" i="29"/>
  <c r="Z102" i="29"/>
  <c r="AA102" i="29"/>
  <c r="AB102" i="29"/>
  <c r="AC102" i="29"/>
  <c r="AD102" i="29"/>
  <c r="AF102" i="29"/>
  <c r="F103" i="29"/>
  <c r="H103" i="29"/>
  <c r="I103" i="29"/>
  <c r="J103" i="29"/>
  <c r="K103" i="29"/>
  <c r="L103" i="29"/>
  <c r="M103" i="29"/>
  <c r="O103" i="29"/>
  <c r="Q103" i="29"/>
  <c r="S103" i="29"/>
  <c r="T103" i="29"/>
  <c r="U103" i="29"/>
  <c r="V103" i="29"/>
  <c r="X103" i="29"/>
  <c r="Y103" i="29"/>
  <c r="Z103" i="29"/>
  <c r="AA103" i="29"/>
  <c r="AB103" i="29"/>
  <c r="AC103" i="29"/>
  <c r="AD103" i="29"/>
  <c r="AF103" i="29"/>
  <c r="AF101" i="29"/>
  <c r="AD101" i="29"/>
  <c r="AC101" i="29"/>
  <c r="AB101" i="29"/>
  <c r="AA101" i="29"/>
  <c r="Z101" i="29"/>
  <c r="Y101" i="29"/>
  <c r="X101" i="29"/>
  <c r="V101" i="29"/>
  <c r="U101" i="29"/>
  <c r="T101" i="29"/>
  <c r="S101" i="29"/>
  <c r="Q101" i="29"/>
  <c r="O101" i="29"/>
  <c r="N101" i="29"/>
  <c r="M101" i="29"/>
  <c r="L101" i="29"/>
  <c r="K101" i="29"/>
  <c r="J101" i="29"/>
  <c r="I101" i="29"/>
  <c r="H101" i="29"/>
  <c r="G101" i="29"/>
  <c r="F101" i="29"/>
  <c r="AF203" i="29"/>
  <c r="AD203" i="29"/>
  <c r="AC203" i="29"/>
  <c r="AB203" i="29"/>
  <c r="AA203" i="29"/>
  <c r="Z203" i="29"/>
  <c r="Y203" i="29"/>
  <c r="X203" i="29"/>
  <c r="V203" i="29"/>
  <c r="U203" i="29"/>
  <c r="T203" i="29"/>
  <c r="S203" i="29"/>
  <c r="Q203" i="29"/>
  <c r="O203" i="29"/>
  <c r="N203" i="29"/>
  <c r="M203" i="29"/>
  <c r="L203" i="29"/>
  <c r="K203" i="29"/>
  <c r="J203" i="29"/>
  <c r="I203" i="29"/>
  <c r="H203" i="29"/>
  <c r="G203" i="29"/>
  <c r="F203" i="29"/>
  <c r="AF197" i="29"/>
  <c r="AD197" i="29"/>
  <c r="AC197" i="29"/>
  <c r="AB197" i="29"/>
  <c r="AA197" i="29"/>
  <c r="Z197" i="29"/>
  <c r="Y197" i="29"/>
  <c r="X197" i="29"/>
  <c r="V197" i="29"/>
  <c r="U197" i="29"/>
  <c r="T197" i="29"/>
  <c r="S197" i="29"/>
  <c r="Q197" i="29"/>
  <c r="O197" i="29"/>
  <c r="N197" i="29"/>
  <c r="M197" i="29"/>
  <c r="L197" i="29"/>
  <c r="K197" i="29"/>
  <c r="J197" i="29"/>
  <c r="I197" i="29"/>
  <c r="H197" i="29"/>
  <c r="G197" i="29"/>
  <c r="F197" i="29"/>
  <c r="AF202" i="29"/>
  <c r="AD202" i="29"/>
  <c r="AC202" i="29"/>
  <c r="AB202" i="29"/>
  <c r="AA202" i="29"/>
  <c r="Z202" i="29"/>
  <c r="Y202" i="29"/>
  <c r="X202" i="29"/>
  <c r="V202" i="29"/>
  <c r="U202" i="29"/>
  <c r="T202" i="29"/>
  <c r="S202" i="29"/>
  <c r="Q202" i="29"/>
  <c r="O202" i="29"/>
  <c r="N202" i="29"/>
  <c r="M202" i="29"/>
  <c r="L202" i="29"/>
  <c r="K202" i="29"/>
  <c r="J202" i="29"/>
  <c r="I202" i="29"/>
  <c r="H202" i="29"/>
  <c r="G202" i="29"/>
  <c r="F202" i="29"/>
  <c r="AF196" i="29"/>
  <c r="AD196" i="29"/>
  <c r="AC196" i="29"/>
  <c r="AB196" i="29"/>
  <c r="AA196" i="29"/>
  <c r="Z196" i="29"/>
  <c r="Y196" i="29"/>
  <c r="X196" i="29"/>
  <c r="V196" i="29"/>
  <c r="U196" i="29"/>
  <c r="T196" i="29"/>
  <c r="S196" i="29"/>
  <c r="Q196" i="29"/>
  <c r="O196" i="29"/>
  <c r="N196" i="29"/>
  <c r="M196" i="29"/>
  <c r="L196" i="29"/>
  <c r="K196" i="29"/>
  <c r="J196" i="29"/>
  <c r="I196" i="29"/>
  <c r="H196" i="29"/>
  <c r="G196" i="29"/>
  <c r="F196" i="29"/>
  <c r="AF201" i="29"/>
  <c r="AD201" i="29"/>
  <c r="AC201" i="29"/>
  <c r="AB201" i="29"/>
  <c r="AA201" i="29"/>
  <c r="Z201" i="29"/>
  <c r="Y201" i="29"/>
  <c r="X201" i="29"/>
  <c r="V201" i="29"/>
  <c r="U201" i="29"/>
  <c r="T201" i="29"/>
  <c r="S201" i="29"/>
  <c r="Q201" i="29"/>
  <c r="O201" i="29"/>
  <c r="N201" i="29"/>
  <c r="M201" i="29"/>
  <c r="L201" i="29"/>
  <c r="K201" i="29"/>
  <c r="J201" i="29"/>
  <c r="I201" i="29"/>
  <c r="H201" i="29"/>
  <c r="G201" i="29"/>
  <c r="F201" i="29"/>
  <c r="AF195" i="29"/>
  <c r="AD195" i="29"/>
  <c r="AC195" i="29"/>
  <c r="AB195" i="29"/>
  <c r="AA195" i="29"/>
  <c r="Z195" i="29"/>
  <c r="Y195" i="29"/>
  <c r="X195" i="29"/>
  <c r="V195" i="29"/>
  <c r="U195" i="29"/>
  <c r="T195" i="29"/>
  <c r="S195" i="29"/>
  <c r="Q195" i="29"/>
  <c r="O195" i="29"/>
  <c r="N195" i="29"/>
  <c r="M195" i="29"/>
  <c r="L195" i="29"/>
  <c r="K195" i="29"/>
  <c r="J195" i="29"/>
  <c r="I195" i="29"/>
  <c r="H195" i="29"/>
  <c r="G195" i="29"/>
  <c r="F195" i="29"/>
  <c r="AF200" i="29"/>
  <c r="AD200" i="29"/>
  <c r="AC200" i="29"/>
  <c r="AB200" i="29"/>
  <c r="AA200" i="29"/>
  <c r="Z200" i="29"/>
  <c r="Y200" i="29"/>
  <c r="X200" i="29"/>
  <c r="V200" i="29"/>
  <c r="U200" i="29"/>
  <c r="T200" i="29"/>
  <c r="S200" i="29"/>
  <c r="Q200" i="29"/>
  <c r="O200" i="29"/>
  <c r="N200" i="29"/>
  <c r="M200" i="29"/>
  <c r="L200" i="29"/>
  <c r="K200" i="29"/>
  <c r="J200" i="29"/>
  <c r="I200" i="29"/>
  <c r="H200" i="29"/>
  <c r="G200" i="29"/>
  <c r="F200" i="29"/>
  <c r="AF194" i="29"/>
  <c r="AD194" i="29"/>
  <c r="AC194" i="29"/>
  <c r="AB194" i="29"/>
  <c r="AA194" i="29"/>
  <c r="Z194" i="29"/>
  <c r="Y194" i="29"/>
  <c r="X194" i="29"/>
  <c r="V194" i="29"/>
  <c r="U194" i="29"/>
  <c r="T194" i="29"/>
  <c r="S194" i="29"/>
  <c r="Q194" i="29"/>
  <c r="O194" i="29"/>
  <c r="N194" i="29"/>
  <c r="M194" i="29"/>
  <c r="L194" i="29"/>
  <c r="K194" i="29"/>
  <c r="J194" i="29"/>
  <c r="I194" i="29"/>
  <c r="H194" i="29"/>
  <c r="G194" i="29"/>
  <c r="F194" i="29"/>
  <c r="AF187" i="29"/>
  <c r="AD187" i="29"/>
  <c r="AC187" i="29"/>
  <c r="AB187" i="29"/>
  <c r="AA187" i="29"/>
  <c r="Z187" i="29"/>
  <c r="Y187" i="29"/>
  <c r="X187" i="29"/>
  <c r="V187" i="29"/>
  <c r="U187" i="29"/>
  <c r="T187" i="29"/>
  <c r="S187" i="29"/>
  <c r="Q187" i="29"/>
  <c r="O187" i="29"/>
  <c r="N187" i="29"/>
  <c r="M187" i="29"/>
  <c r="L187" i="29"/>
  <c r="K187" i="29"/>
  <c r="J187" i="29"/>
  <c r="I187" i="29"/>
  <c r="H187" i="29"/>
  <c r="G187" i="29"/>
  <c r="F187" i="29"/>
  <c r="AF185" i="29"/>
  <c r="AD185" i="29"/>
  <c r="AC185" i="29"/>
  <c r="AB185" i="29"/>
  <c r="AA185" i="29"/>
  <c r="Z185" i="29"/>
  <c r="Y185" i="29"/>
  <c r="X185" i="29"/>
  <c r="V185" i="29"/>
  <c r="U185" i="29"/>
  <c r="T185" i="29"/>
  <c r="S185" i="29"/>
  <c r="Q185" i="29"/>
  <c r="O185" i="29"/>
  <c r="N185" i="29"/>
  <c r="M185" i="29"/>
  <c r="L185" i="29"/>
  <c r="K185" i="29"/>
  <c r="J185" i="29"/>
  <c r="I185" i="29"/>
  <c r="H185" i="29"/>
  <c r="G185" i="29"/>
  <c r="F185" i="29"/>
  <c r="P103" i="29" l="1"/>
  <c r="R103" i="29" s="1"/>
  <c r="W103" i="29"/>
  <c r="AE102" i="29"/>
  <c r="W102" i="29"/>
  <c r="AE103" i="29"/>
  <c r="P102" i="29"/>
  <c r="R102" i="29" s="1"/>
  <c r="AG102" i="29" l="1"/>
  <c r="AG103" i="29"/>
  <c r="AF189" i="29"/>
  <c r="AD189" i="29"/>
  <c r="AC189" i="29"/>
  <c r="AB189" i="29"/>
  <c r="AA189" i="29"/>
  <c r="Z189" i="29"/>
  <c r="Y189" i="29"/>
  <c r="X189" i="29"/>
  <c r="V189" i="29"/>
  <c r="U189" i="29"/>
  <c r="T189" i="29"/>
  <c r="S189" i="29"/>
  <c r="Q189" i="29"/>
  <c r="O189" i="29"/>
  <c r="N189" i="29"/>
  <c r="M189" i="29"/>
  <c r="L189" i="29"/>
  <c r="K189" i="29"/>
  <c r="J189" i="29"/>
  <c r="I189" i="29"/>
  <c r="H189" i="29"/>
  <c r="G189" i="29"/>
  <c r="F189" i="29"/>
  <c r="H155" i="29" l="1"/>
  <c r="H154" i="29"/>
  <c r="H151" i="29"/>
  <c r="H150" i="29"/>
  <c r="Q125" i="29"/>
  <c r="AF155" i="29" l="1"/>
  <c r="AF154" i="29"/>
  <c r="Y154" i="29"/>
  <c r="Z154" i="29"/>
  <c r="AA154" i="29"/>
  <c r="AB154" i="29"/>
  <c r="AC154" i="29"/>
  <c r="AD154" i="29"/>
  <c r="Y155" i="29"/>
  <c r="Z155" i="29"/>
  <c r="AA155" i="29"/>
  <c r="AB155" i="29"/>
  <c r="AC155" i="29"/>
  <c r="AD155" i="29"/>
  <c r="X155" i="29"/>
  <c r="X154" i="29"/>
  <c r="S155" i="29"/>
  <c r="T155" i="29"/>
  <c r="V155" i="29"/>
  <c r="T154" i="29"/>
  <c r="V154" i="29"/>
  <c r="S154" i="29"/>
  <c r="Q155" i="29"/>
  <c r="Q154" i="29"/>
  <c r="G154" i="29"/>
  <c r="I154" i="29"/>
  <c r="J154" i="29"/>
  <c r="K154" i="29"/>
  <c r="L154" i="29"/>
  <c r="M154" i="29"/>
  <c r="O154" i="29"/>
  <c r="G155" i="29"/>
  <c r="I155" i="29"/>
  <c r="J155" i="29"/>
  <c r="K155" i="29"/>
  <c r="L155" i="29"/>
  <c r="M155" i="29"/>
  <c r="O155" i="29"/>
  <c r="F155" i="29"/>
  <c r="F154" i="29"/>
  <c r="AF151" i="29"/>
  <c r="AF150" i="29"/>
  <c r="Y150" i="29"/>
  <c r="Z150" i="29"/>
  <c r="AA150" i="29"/>
  <c r="AB150" i="29"/>
  <c r="AC150" i="29"/>
  <c r="AD150" i="29"/>
  <c r="Y151" i="29"/>
  <c r="Z151" i="29"/>
  <c r="AA151" i="29"/>
  <c r="AB151" i="29"/>
  <c r="AC151" i="29"/>
  <c r="AD151" i="29"/>
  <c r="X151" i="29"/>
  <c r="X150" i="29"/>
  <c r="S151" i="29"/>
  <c r="T151" i="29"/>
  <c r="V151" i="29"/>
  <c r="T150" i="29"/>
  <c r="V150" i="29"/>
  <c r="S150" i="29"/>
  <c r="Q151" i="29"/>
  <c r="Q150" i="29"/>
  <c r="F151" i="29"/>
  <c r="G151" i="29"/>
  <c r="I151" i="29"/>
  <c r="J151" i="29"/>
  <c r="K151" i="29"/>
  <c r="L151" i="29"/>
  <c r="M151" i="29"/>
  <c r="O151" i="29"/>
  <c r="G150" i="29"/>
  <c r="I150" i="29"/>
  <c r="J150" i="29"/>
  <c r="K150" i="29"/>
  <c r="L150" i="29"/>
  <c r="M150" i="29"/>
  <c r="O150" i="29"/>
  <c r="F150" i="29"/>
  <c r="AF147" i="29"/>
  <c r="Y147" i="29"/>
  <c r="Z147" i="29"/>
  <c r="AA147" i="29"/>
  <c r="AB147" i="29"/>
  <c r="AC147" i="29"/>
  <c r="AD147" i="29"/>
  <c r="X147" i="29"/>
  <c r="T147" i="29"/>
  <c r="U147" i="29"/>
  <c r="V147" i="29"/>
  <c r="S147" i="29"/>
  <c r="Q147" i="29"/>
  <c r="G147" i="29"/>
  <c r="H147" i="29"/>
  <c r="I147" i="29"/>
  <c r="J147" i="29"/>
  <c r="K147" i="29"/>
  <c r="L147" i="29"/>
  <c r="M147" i="29"/>
  <c r="N147" i="29"/>
  <c r="O147" i="29"/>
  <c r="F147" i="29"/>
  <c r="AF143" i="29"/>
  <c r="AF144" i="29"/>
  <c r="AF145" i="29"/>
  <c r="AF142" i="29"/>
  <c r="X143" i="29"/>
  <c r="Y143" i="29"/>
  <c r="Z143" i="29"/>
  <c r="AA143" i="29"/>
  <c r="AB143" i="29"/>
  <c r="AC143" i="29"/>
  <c r="AD143" i="29"/>
  <c r="X144" i="29"/>
  <c r="Y144" i="29"/>
  <c r="Z144" i="29"/>
  <c r="AA144" i="29"/>
  <c r="AB144" i="29"/>
  <c r="AC144" i="29"/>
  <c r="AD144" i="29"/>
  <c r="X145" i="29"/>
  <c r="Y145" i="29"/>
  <c r="Z145" i="29"/>
  <c r="AA145" i="29"/>
  <c r="AB145" i="29"/>
  <c r="AC145" i="29"/>
  <c r="AD145" i="29"/>
  <c r="Y142" i="29"/>
  <c r="Z142" i="29"/>
  <c r="AA142" i="29"/>
  <c r="AB142" i="29"/>
  <c r="AC142" i="29"/>
  <c r="AD142" i="29"/>
  <c r="X142" i="29"/>
  <c r="T142" i="29"/>
  <c r="U142" i="29"/>
  <c r="V142" i="29"/>
  <c r="T143" i="29"/>
  <c r="U143" i="29"/>
  <c r="V143" i="29"/>
  <c r="T144" i="29"/>
  <c r="V144" i="29"/>
  <c r="T145" i="29"/>
  <c r="U145" i="29"/>
  <c r="V145" i="29"/>
  <c r="S143" i="29"/>
  <c r="S144" i="29"/>
  <c r="S145" i="29"/>
  <c r="S142" i="29"/>
  <c r="Q143" i="29"/>
  <c r="Q144" i="29"/>
  <c r="Q145" i="29"/>
  <c r="Q142" i="29"/>
  <c r="F143" i="29"/>
  <c r="G143" i="29"/>
  <c r="H143" i="29"/>
  <c r="I143" i="29"/>
  <c r="J143" i="29"/>
  <c r="K143" i="29"/>
  <c r="L143" i="29"/>
  <c r="M143" i="29"/>
  <c r="N143" i="29"/>
  <c r="O143" i="29"/>
  <c r="F144" i="29"/>
  <c r="G144" i="29"/>
  <c r="I144" i="29"/>
  <c r="J144" i="29"/>
  <c r="K144" i="29"/>
  <c r="L144" i="29"/>
  <c r="M144" i="29"/>
  <c r="N144" i="29"/>
  <c r="O144" i="29"/>
  <c r="F145" i="29"/>
  <c r="G145" i="29"/>
  <c r="H145" i="29"/>
  <c r="I145" i="29"/>
  <c r="J145" i="29"/>
  <c r="K145" i="29"/>
  <c r="L145" i="29"/>
  <c r="M145" i="29"/>
  <c r="N145" i="29"/>
  <c r="O145" i="29"/>
  <c r="G142" i="29"/>
  <c r="H142" i="29"/>
  <c r="I142" i="29"/>
  <c r="J142" i="29"/>
  <c r="K142" i="29"/>
  <c r="L142" i="29"/>
  <c r="M142" i="29"/>
  <c r="N142" i="29"/>
  <c r="O142" i="29"/>
  <c r="F142" i="29"/>
  <c r="AF135" i="29"/>
  <c r="AF136" i="29"/>
  <c r="AF137" i="29"/>
  <c r="AF138" i="29"/>
  <c r="AF139" i="29"/>
  <c r="AF134" i="29"/>
  <c r="Y134" i="29"/>
  <c r="Z134" i="29"/>
  <c r="AA134" i="29"/>
  <c r="AB134" i="29"/>
  <c r="AC134" i="29"/>
  <c r="AD134" i="29"/>
  <c r="Y135" i="29"/>
  <c r="Z135" i="29"/>
  <c r="AA135" i="29"/>
  <c r="AB135" i="29"/>
  <c r="AC135" i="29"/>
  <c r="AD135" i="29"/>
  <c r="Y136" i="29"/>
  <c r="Z136" i="29"/>
  <c r="AA136" i="29"/>
  <c r="AB136" i="29"/>
  <c r="AC136" i="29"/>
  <c r="AD136" i="29"/>
  <c r="Y137" i="29"/>
  <c r="Z137" i="29"/>
  <c r="AA137" i="29"/>
  <c r="AB137" i="29"/>
  <c r="AC137" i="29"/>
  <c r="AD137" i="29"/>
  <c r="Y138" i="29"/>
  <c r="Z138" i="29"/>
  <c r="AA138" i="29"/>
  <c r="AB138" i="29"/>
  <c r="AC138" i="29"/>
  <c r="AD138" i="29"/>
  <c r="Y139" i="29"/>
  <c r="Z139" i="29"/>
  <c r="AA139" i="29"/>
  <c r="AB139" i="29"/>
  <c r="AC139" i="29"/>
  <c r="AD139" i="29"/>
  <c r="X135" i="29"/>
  <c r="X136" i="29"/>
  <c r="X137" i="29"/>
  <c r="X138" i="29"/>
  <c r="X139" i="29"/>
  <c r="X134" i="29"/>
  <c r="T134" i="29"/>
  <c r="U134" i="29"/>
  <c r="V134" i="29"/>
  <c r="T135" i="29"/>
  <c r="U135" i="29"/>
  <c r="V135" i="29"/>
  <c r="T136" i="29"/>
  <c r="U136" i="29"/>
  <c r="V136" i="29"/>
  <c r="T137" i="29"/>
  <c r="U137" i="29"/>
  <c r="V137" i="29"/>
  <c r="T138" i="29"/>
  <c r="U138" i="29"/>
  <c r="V138" i="29"/>
  <c r="T139" i="29"/>
  <c r="U139" i="29"/>
  <c r="V139" i="29"/>
  <c r="S135" i="29"/>
  <c r="S136" i="29"/>
  <c r="S137" i="29"/>
  <c r="S138" i="29"/>
  <c r="S139" i="29"/>
  <c r="S134" i="29"/>
  <c r="Q135" i="29"/>
  <c r="Q136" i="29"/>
  <c r="Q137" i="29"/>
  <c r="Q138" i="29"/>
  <c r="Q139" i="29"/>
  <c r="Q134" i="29"/>
  <c r="F135" i="29"/>
  <c r="G135" i="29"/>
  <c r="H135" i="29"/>
  <c r="I135" i="29"/>
  <c r="J135" i="29"/>
  <c r="K135" i="29"/>
  <c r="L135" i="29"/>
  <c r="M135" i="29"/>
  <c r="N135" i="29"/>
  <c r="O135" i="29"/>
  <c r="F136" i="29"/>
  <c r="G136" i="29"/>
  <c r="H136" i="29"/>
  <c r="I136" i="29"/>
  <c r="J136" i="29"/>
  <c r="K136" i="29"/>
  <c r="L136" i="29"/>
  <c r="M136" i="29"/>
  <c r="N136" i="29"/>
  <c r="O136" i="29"/>
  <c r="F137" i="29"/>
  <c r="G137" i="29"/>
  <c r="H137" i="29"/>
  <c r="I137" i="29"/>
  <c r="J137" i="29"/>
  <c r="K137" i="29"/>
  <c r="L137" i="29"/>
  <c r="M137" i="29"/>
  <c r="N137" i="29"/>
  <c r="O137" i="29"/>
  <c r="F138" i="29"/>
  <c r="G138" i="29"/>
  <c r="H138" i="29"/>
  <c r="I138" i="29"/>
  <c r="J138" i="29"/>
  <c r="K138" i="29"/>
  <c r="L138" i="29"/>
  <c r="M138" i="29"/>
  <c r="N138" i="29"/>
  <c r="O138" i="29"/>
  <c r="F139" i="29"/>
  <c r="G139" i="29"/>
  <c r="H139" i="29"/>
  <c r="I139" i="29"/>
  <c r="J139" i="29"/>
  <c r="K139" i="29"/>
  <c r="L139" i="29"/>
  <c r="M139" i="29"/>
  <c r="N139" i="29"/>
  <c r="O139" i="29"/>
  <c r="G134" i="29"/>
  <c r="H134" i="29"/>
  <c r="I134" i="29"/>
  <c r="J134" i="29"/>
  <c r="K134" i="29"/>
  <c r="L134" i="29"/>
  <c r="M134" i="29"/>
  <c r="N134" i="29"/>
  <c r="O134" i="29"/>
  <c r="F134" i="29"/>
  <c r="AF129" i="29"/>
  <c r="X129" i="29"/>
  <c r="Y129" i="29"/>
  <c r="Z129" i="29"/>
  <c r="AA129" i="29"/>
  <c r="AB129" i="29"/>
  <c r="AC129" i="29"/>
  <c r="AD129" i="29"/>
  <c r="S129" i="29"/>
  <c r="T129" i="29"/>
  <c r="U129" i="29"/>
  <c r="V129" i="29"/>
  <c r="Q129" i="29"/>
  <c r="F129" i="29"/>
  <c r="G129" i="29"/>
  <c r="H129" i="29"/>
  <c r="I129" i="29"/>
  <c r="J129" i="29"/>
  <c r="K129" i="29"/>
  <c r="L129" i="29"/>
  <c r="M129" i="29"/>
  <c r="N129" i="29"/>
  <c r="O129" i="29"/>
  <c r="AF128" i="29"/>
  <c r="Y128" i="29"/>
  <c r="Z128" i="29"/>
  <c r="AA128" i="29"/>
  <c r="AB128" i="29"/>
  <c r="AC128" i="29"/>
  <c r="AD128" i="29"/>
  <c r="X128" i="29"/>
  <c r="T128" i="29"/>
  <c r="U128" i="29"/>
  <c r="V128" i="29"/>
  <c r="S128" i="29"/>
  <c r="Q128" i="29"/>
  <c r="G128" i="29"/>
  <c r="H128" i="29"/>
  <c r="I128" i="29"/>
  <c r="J128" i="29"/>
  <c r="K128" i="29"/>
  <c r="L128" i="29"/>
  <c r="M128" i="29"/>
  <c r="N128" i="29"/>
  <c r="O128" i="29"/>
  <c r="F128" i="29"/>
  <c r="AF115" i="29"/>
  <c r="AF116" i="29"/>
  <c r="AF117" i="29"/>
  <c r="AF118" i="29"/>
  <c r="AF119" i="29"/>
  <c r="AF120" i="29"/>
  <c r="AF121" i="29"/>
  <c r="AF122" i="29"/>
  <c r="AF123" i="29"/>
  <c r="AF124" i="29"/>
  <c r="AF125" i="29"/>
  <c r="AF114" i="29"/>
  <c r="Y114" i="29"/>
  <c r="Z114" i="29"/>
  <c r="AA114" i="29"/>
  <c r="AB114" i="29"/>
  <c r="AC114" i="29"/>
  <c r="AD114" i="29"/>
  <c r="Y115" i="29"/>
  <c r="Z115" i="29"/>
  <c r="AA115" i="29"/>
  <c r="AB115" i="29"/>
  <c r="AC115" i="29"/>
  <c r="AD115" i="29"/>
  <c r="Y116" i="29"/>
  <c r="Z116" i="29"/>
  <c r="AA116" i="29"/>
  <c r="AB116" i="29"/>
  <c r="AC116" i="29"/>
  <c r="AD116" i="29"/>
  <c r="Y117" i="29"/>
  <c r="Z117" i="29"/>
  <c r="AA117" i="29"/>
  <c r="AB117" i="29"/>
  <c r="AC117" i="29"/>
  <c r="AD117" i="29"/>
  <c r="Y118" i="29"/>
  <c r="Z118" i="29"/>
  <c r="AA118" i="29"/>
  <c r="AB118" i="29"/>
  <c r="AC118" i="29"/>
  <c r="AD118" i="29"/>
  <c r="Y119" i="29"/>
  <c r="Z119" i="29"/>
  <c r="AA119" i="29"/>
  <c r="AB119" i="29"/>
  <c r="AC119" i="29"/>
  <c r="AD119" i="29"/>
  <c r="Y120" i="29"/>
  <c r="Z120" i="29"/>
  <c r="AA120" i="29"/>
  <c r="AB120" i="29"/>
  <c r="AC120" i="29"/>
  <c r="AD120" i="29"/>
  <c r="Y121" i="29"/>
  <c r="Z121" i="29"/>
  <c r="AA121" i="29"/>
  <c r="AB121" i="29"/>
  <c r="AC121" i="29"/>
  <c r="AD121" i="29"/>
  <c r="Y122" i="29"/>
  <c r="Z122" i="29"/>
  <c r="AA122" i="29"/>
  <c r="AB122" i="29"/>
  <c r="AC122" i="29"/>
  <c r="AD122" i="29"/>
  <c r="Y123" i="29"/>
  <c r="Z123" i="29"/>
  <c r="AA123" i="29"/>
  <c r="AB123" i="29"/>
  <c r="AC123" i="29"/>
  <c r="AD123" i="29"/>
  <c r="Y124" i="29"/>
  <c r="Z124" i="29"/>
  <c r="AA124" i="29"/>
  <c r="AB124" i="29"/>
  <c r="AC124" i="29"/>
  <c r="AD124" i="29"/>
  <c r="Y125" i="29"/>
  <c r="Z125" i="29"/>
  <c r="AA125" i="29"/>
  <c r="AB125" i="29"/>
  <c r="AC125" i="29"/>
  <c r="AD125" i="29"/>
  <c r="X115" i="29"/>
  <c r="X116" i="29"/>
  <c r="X117" i="29"/>
  <c r="X118" i="29"/>
  <c r="X119" i="29"/>
  <c r="X120" i="29"/>
  <c r="X121" i="29"/>
  <c r="X122" i="29"/>
  <c r="X123" i="29"/>
  <c r="X124" i="29"/>
  <c r="X125" i="29"/>
  <c r="X114" i="29"/>
  <c r="T114" i="29"/>
  <c r="U114" i="29"/>
  <c r="V114" i="29"/>
  <c r="T115" i="29"/>
  <c r="U115" i="29"/>
  <c r="V115" i="29"/>
  <c r="T116" i="29"/>
  <c r="U116" i="29"/>
  <c r="V116" i="29"/>
  <c r="T117" i="29"/>
  <c r="U117" i="29"/>
  <c r="V117" i="29"/>
  <c r="T118" i="29"/>
  <c r="U118" i="29"/>
  <c r="V118" i="29"/>
  <c r="T119" i="29"/>
  <c r="U119" i="29"/>
  <c r="V119" i="29"/>
  <c r="T120" i="29"/>
  <c r="U120" i="29"/>
  <c r="V120" i="29"/>
  <c r="T121" i="29"/>
  <c r="U121" i="29"/>
  <c r="V121" i="29"/>
  <c r="T122" i="29"/>
  <c r="U122" i="29"/>
  <c r="V122" i="29"/>
  <c r="T123" i="29"/>
  <c r="U123" i="29"/>
  <c r="V123" i="29"/>
  <c r="T124" i="29"/>
  <c r="U124" i="29"/>
  <c r="V124" i="29"/>
  <c r="T125" i="29"/>
  <c r="V125" i="29"/>
  <c r="S115" i="29"/>
  <c r="S116" i="29"/>
  <c r="S117" i="29"/>
  <c r="S118" i="29"/>
  <c r="S119" i="29"/>
  <c r="S120" i="29"/>
  <c r="S121" i="29"/>
  <c r="S122" i="29"/>
  <c r="S123" i="29"/>
  <c r="S124" i="29"/>
  <c r="S125" i="29"/>
  <c r="S114" i="29"/>
  <c r="Q115" i="29"/>
  <c r="Q116" i="29"/>
  <c r="Q117" i="29"/>
  <c r="Q118" i="29"/>
  <c r="Q119" i="29"/>
  <c r="Q120" i="29"/>
  <c r="Q121" i="29"/>
  <c r="Q122" i="29"/>
  <c r="Q123" i="29"/>
  <c r="Q124" i="29"/>
  <c r="Q114" i="29"/>
  <c r="F115" i="29"/>
  <c r="G115" i="29"/>
  <c r="H115" i="29"/>
  <c r="I115" i="29"/>
  <c r="J115" i="29"/>
  <c r="K115" i="29"/>
  <c r="L115" i="29"/>
  <c r="M115" i="29"/>
  <c r="N115" i="29"/>
  <c r="O115" i="29"/>
  <c r="F116" i="29"/>
  <c r="G116" i="29"/>
  <c r="H116" i="29"/>
  <c r="I116" i="29"/>
  <c r="J116" i="29"/>
  <c r="K116" i="29"/>
  <c r="L116" i="29"/>
  <c r="M116" i="29"/>
  <c r="N116" i="29"/>
  <c r="O116" i="29"/>
  <c r="F117" i="29"/>
  <c r="G117" i="29"/>
  <c r="H117" i="29"/>
  <c r="I117" i="29"/>
  <c r="J117" i="29"/>
  <c r="K117" i="29"/>
  <c r="L117" i="29"/>
  <c r="M117" i="29"/>
  <c r="N117" i="29"/>
  <c r="O117" i="29"/>
  <c r="F118" i="29"/>
  <c r="G118" i="29"/>
  <c r="H118" i="29"/>
  <c r="I118" i="29"/>
  <c r="J118" i="29"/>
  <c r="K118" i="29"/>
  <c r="L118" i="29"/>
  <c r="M118" i="29"/>
  <c r="N118" i="29"/>
  <c r="O118" i="29"/>
  <c r="F119" i="29"/>
  <c r="G119" i="29"/>
  <c r="H119" i="29"/>
  <c r="I119" i="29"/>
  <c r="J119" i="29"/>
  <c r="K119" i="29"/>
  <c r="L119" i="29"/>
  <c r="M119" i="29"/>
  <c r="N119" i="29"/>
  <c r="O119" i="29"/>
  <c r="F120" i="29"/>
  <c r="G120" i="29"/>
  <c r="H120" i="29"/>
  <c r="I120" i="29"/>
  <c r="J120" i="29"/>
  <c r="K120" i="29"/>
  <c r="L120" i="29"/>
  <c r="M120" i="29"/>
  <c r="N120" i="29"/>
  <c r="O120" i="29"/>
  <c r="F121" i="29"/>
  <c r="G121" i="29"/>
  <c r="H121" i="29"/>
  <c r="I121" i="29"/>
  <c r="J121" i="29"/>
  <c r="K121" i="29"/>
  <c r="L121" i="29"/>
  <c r="M121" i="29"/>
  <c r="N121" i="29"/>
  <c r="O121" i="29"/>
  <c r="F122" i="29"/>
  <c r="G122" i="29"/>
  <c r="H122" i="29"/>
  <c r="I122" i="29"/>
  <c r="J122" i="29"/>
  <c r="K122" i="29"/>
  <c r="L122" i="29"/>
  <c r="M122" i="29"/>
  <c r="N122" i="29"/>
  <c r="O122" i="29"/>
  <c r="F123" i="29"/>
  <c r="G123" i="29"/>
  <c r="H123" i="29"/>
  <c r="I123" i="29"/>
  <c r="J123" i="29"/>
  <c r="K123" i="29"/>
  <c r="L123" i="29"/>
  <c r="M123" i="29"/>
  <c r="N123" i="29"/>
  <c r="O123" i="29"/>
  <c r="F124" i="29"/>
  <c r="G124" i="29"/>
  <c r="H124" i="29"/>
  <c r="I124" i="29"/>
  <c r="J124" i="29"/>
  <c r="K124" i="29"/>
  <c r="L124" i="29"/>
  <c r="M124" i="29"/>
  <c r="N124" i="29"/>
  <c r="O124" i="29"/>
  <c r="F125" i="29"/>
  <c r="G125" i="29"/>
  <c r="H125" i="29"/>
  <c r="I125" i="29"/>
  <c r="J125" i="29"/>
  <c r="K125" i="29"/>
  <c r="L125" i="29"/>
  <c r="M125" i="29"/>
  <c r="N125" i="29"/>
  <c r="O125" i="29"/>
  <c r="G114" i="29"/>
  <c r="H114" i="29"/>
  <c r="I114" i="29"/>
  <c r="J114" i="29"/>
  <c r="K114" i="29"/>
  <c r="L114" i="29"/>
  <c r="M114" i="29"/>
  <c r="N114" i="29"/>
  <c r="O114" i="29"/>
  <c r="F114" i="29"/>
  <c r="X153" i="29" l="1"/>
  <c r="Z153" i="29"/>
  <c r="AC153" i="29"/>
  <c r="Y153" i="29"/>
  <c r="AC149" i="29"/>
  <c r="Y149" i="29"/>
  <c r="AA149" i="29"/>
  <c r="X149" i="29"/>
  <c r="AB149" i="29"/>
  <c r="AD149" i="29"/>
  <c r="Z149" i="29"/>
  <c r="AD153" i="29"/>
  <c r="AB153" i="29"/>
  <c r="AA153" i="29"/>
  <c r="AF163" i="29"/>
  <c r="AF164" i="29"/>
  <c r="AF165" i="29"/>
  <c r="AF166" i="29"/>
  <c r="AF162" i="29"/>
  <c r="X163" i="29"/>
  <c r="Y163" i="29"/>
  <c r="Z163" i="29"/>
  <c r="AA163" i="29"/>
  <c r="AB163" i="29"/>
  <c r="AC163" i="29"/>
  <c r="AD163" i="29"/>
  <c r="X164" i="29"/>
  <c r="Y164" i="29"/>
  <c r="Z164" i="29"/>
  <c r="AA164" i="29"/>
  <c r="AB164" i="29"/>
  <c r="AC164" i="29"/>
  <c r="AD164" i="29"/>
  <c r="X165" i="29"/>
  <c r="Y165" i="29"/>
  <c r="Z165" i="29"/>
  <c r="AA165" i="29"/>
  <c r="AB165" i="29"/>
  <c r="AC165" i="29"/>
  <c r="AD165" i="29"/>
  <c r="X166" i="29"/>
  <c r="Y166" i="29"/>
  <c r="Z166" i="29"/>
  <c r="AA166" i="29"/>
  <c r="AB166" i="29"/>
  <c r="AC166" i="29"/>
  <c r="AD166" i="29"/>
  <c r="Y162" i="29"/>
  <c r="Z162" i="29"/>
  <c r="AA162" i="29"/>
  <c r="AB162" i="29"/>
  <c r="AC162" i="29"/>
  <c r="AD162" i="29"/>
  <c r="X162" i="29"/>
  <c r="T162" i="29"/>
  <c r="U162" i="29"/>
  <c r="V162" i="29"/>
  <c r="T163" i="29"/>
  <c r="U163" i="29"/>
  <c r="V163" i="29"/>
  <c r="T164" i="29"/>
  <c r="U164" i="29"/>
  <c r="V164" i="29"/>
  <c r="T165" i="29"/>
  <c r="U165" i="29"/>
  <c r="V165" i="29"/>
  <c r="T166" i="29"/>
  <c r="U166" i="29"/>
  <c r="V166" i="29"/>
  <c r="S163" i="29"/>
  <c r="S164" i="29"/>
  <c r="S165" i="29"/>
  <c r="S166" i="29"/>
  <c r="S162" i="29"/>
  <c r="Q163" i="29"/>
  <c r="Q164" i="29"/>
  <c r="Q165" i="29"/>
  <c r="Q166" i="29"/>
  <c r="Q162" i="29"/>
  <c r="F163" i="29"/>
  <c r="G163" i="29"/>
  <c r="H163" i="29"/>
  <c r="I163" i="29"/>
  <c r="J163" i="29"/>
  <c r="K163" i="29"/>
  <c r="L163" i="29"/>
  <c r="M163" i="29"/>
  <c r="N163" i="29"/>
  <c r="O163" i="29"/>
  <c r="F164" i="29"/>
  <c r="G164" i="29"/>
  <c r="H164" i="29"/>
  <c r="I164" i="29"/>
  <c r="J164" i="29"/>
  <c r="K164" i="29"/>
  <c r="L164" i="29"/>
  <c r="M164" i="29"/>
  <c r="N164" i="29"/>
  <c r="O164" i="29"/>
  <c r="F165" i="29"/>
  <c r="G165" i="29"/>
  <c r="H165" i="29"/>
  <c r="I165" i="29"/>
  <c r="J165" i="29"/>
  <c r="K165" i="29"/>
  <c r="L165" i="29"/>
  <c r="M165" i="29"/>
  <c r="N165" i="29"/>
  <c r="O165" i="29"/>
  <c r="F166" i="29"/>
  <c r="G166" i="29"/>
  <c r="H166" i="29"/>
  <c r="I166" i="29"/>
  <c r="J166" i="29"/>
  <c r="K166" i="29"/>
  <c r="L166" i="29"/>
  <c r="M166" i="29"/>
  <c r="N166" i="29"/>
  <c r="O166" i="29"/>
  <c r="G162" i="29"/>
  <c r="H162" i="29"/>
  <c r="I162" i="29"/>
  <c r="J162" i="29"/>
  <c r="K162" i="29"/>
  <c r="L162" i="29"/>
  <c r="M162" i="29"/>
  <c r="N162" i="29"/>
  <c r="O162" i="29"/>
  <c r="F162" i="29"/>
  <c r="AF170" i="29"/>
  <c r="AF171" i="29"/>
  <c r="AF172" i="29"/>
  <c r="AF173" i="29"/>
  <c r="AF169" i="29"/>
  <c r="Y169" i="29"/>
  <c r="Z169" i="29"/>
  <c r="AA169" i="29"/>
  <c r="AB169" i="29"/>
  <c r="AC169" i="29"/>
  <c r="AD169" i="29"/>
  <c r="Y170" i="29"/>
  <c r="Z170" i="29"/>
  <c r="AA170" i="29"/>
  <c r="AB170" i="29"/>
  <c r="AC170" i="29"/>
  <c r="AD170" i="29"/>
  <c r="Y171" i="29"/>
  <c r="Z171" i="29"/>
  <c r="AA171" i="29"/>
  <c r="AB171" i="29"/>
  <c r="AC171" i="29"/>
  <c r="AD171" i="29"/>
  <c r="Y172" i="29"/>
  <c r="Z172" i="29"/>
  <c r="AA172" i="29"/>
  <c r="AB172" i="29"/>
  <c r="AC172" i="29"/>
  <c r="AD172" i="29"/>
  <c r="Y173" i="29"/>
  <c r="Z173" i="29"/>
  <c r="AA173" i="29"/>
  <c r="AB173" i="29"/>
  <c r="AC173" i="29"/>
  <c r="AD173" i="29"/>
  <c r="X170" i="29"/>
  <c r="X171" i="29"/>
  <c r="X172" i="29"/>
  <c r="X173" i="29"/>
  <c r="X169" i="29"/>
  <c r="S170" i="29"/>
  <c r="T170" i="29"/>
  <c r="U170" i="29"/>
  <c r="V170" i="29"/>
  <c r="S171" i="29"/>
  <c r="T171" i="29"/>
  <c r="U171" i="29"/>
  <c r="V171" i="29"/>
  <c r="S172" i="29"/>
  <c r="T172" i="29"/>
  <c r="U172" i="29"/>
  <c r="V172" i="29"/>
  <c r="S173" i="29"/>
  <c r="T173" i="29"/>
  <c r="U173" i="29"/>
  <c r="V173" i="29"/>
  <c r="T169" i="29"/>
  <c r="U169" i="29"/>
  <c r="V169" i="29"/>
  <c r="S169" i="29"/>
  <c r="Q170" i="29"/>
  <c r="Q171" i="29"/>
  <c r="Q172" i="29"/>
  <c r="Q173" i="29"/>
  <c r="Q169" i="29"/>
  <c r="F170" i="29"/>
  <c r="G170" i="29"/>
  <c r="H170" i="29"/>
  <c r="I170" i="29"/>
  <c r="J170" i="29"/>
  <c r="K170" i="29"/>
  <c r="L170" i="29"/>
  <c r="M170" i="29"/>
  <c r="N170" i="29"/>
  <c r="O170" i="29"/>
  <c r="F171" i="29"/>
  <c r="G171" i="29"/>
  <c r="H171" i="29"/>
  <c r="I171" i="29"/>
  <c r="J171" i="29"/>
  <c r="K171" i="29"/>
  <c r="L171" i="29"/>
  <c r="M171" i="29"/>
  <c r="N171" i="29"/>
  <c r="O171" i="29"/>
  <c r="F172" i="29"/>
  <c r="G172" i="29"/>
  <c r="H172" i="29"/>
  <c r="I172" i="29"/>
  <c r="J172" i="29"/>
  <c r="K172" i="29"/>
  <c r="L172" i="29"/>
  <c r="M172" i="29"/>
  <c r="N172" i="29"/>
  <c r="O172" i="29"/>
  <c r="F173" i="29"/>
  <c r="G173" i="29"/>
  <c r="H173" i="29"/>
  <c r="I173" i="29"/>
  <c r="J173" i="29"/>
  <c r="K173" i="29"/>
  <c r="L173" i="29"/>
  <c r="M173" i="29"/>
  <c r="N173" i="29"/>
  <c r="O173" i="29"/>
  <c r="G169" i="29"/>
  <c r="H169" i="29"/>
  <c r="I169" i="29"/>
  <c r="J169" i="29"/>
  <c r="K169" i="29"/>
  <c r="L169" i="29"/>
  <c r="M169" i="29"/>
  <c r="N169" i="29"/>
  <c r="O169" i="29"/>
  <c r="F169" i="29"/>
  <c r="AF191" i="29"/>
  <c r="Y191" i="29"/>
  <c r="Z191" i="29"/>
  <c r="AA191" i="29"/>
  <c r="AB191" i="29"/>
  <c r="AC191" i="29"/>
  <c r="AD191" i="29"/>
  <c r="X191" i="29"/>
  <c r="T191" i="29"/>
  <c r="U191" i="29"/>
  <c r="V191" i="29"/>
  <c r="S191" i="29"/>
  <c r="Q191" i="29"/>
  <c r="G191" i="29"/>
  <c r="H191" i="29"/>
  <c r="I191" i="29"/>
  <c r="J191" i="29"/>
  <c r="K191" i="29"/>
  <c r="L191" i="29"/>
  <c r="M191" i="29"/>
  <c r="N191" i="29"/>
  <c r="O191" i="29"/>
  <c r="F191" i="29"/>
  <c r="AE187" i="29" l="1"/>
  <c r="P203" i="29"/>
  <c r="R203" i="29" s="1"/>
  <c r="W202" i="29"/>
  <c r="P187" i="29"/>
  <c r="R187" i="29" s="1"/>
  <c r="W187" i="29"/>
  <c r="P177" i="29"/>
  <c r="W200" i="29"/>
  <c r="P185" i="29"/>
  <c r="P200" i="29"/>
  <c r="R200" i="29" s="1"/>
  <c r="AE200" i="29"/>
  <c r="AE201" i="29"/>
  <c r="P202" i="29"/>
  <c r="R202" i="29" s="1"/>
  <c r="AE202" i="29"/>
  <c r="W203" i="29"/>
  <c r="P201" i="29"/>
  <c r="R201" i="29" s="1"/>
  <c r="W201" i="29"/>
  <c r="AE203" i="29"/>
  <c r="AG187" i="29" l="1"/>
  <c r="AG200" i="29"/>
  <c r="AG202" i="29"/>
  <c r="AG203" i="29"/>
  <c r="AG201" i="29"/>
  <c r="Q15" i="29" l="1"/>
  <c r="J16" i="29" l="1"/>
  <c r="H96" i="29" l="1"/>
  <c r="H32" i="29"/>
  <c r="H88" i="29"/>
  <c r="H84" i="29"/>
  <c r="H80" i="29"/>
  <c r="H76" i="29"/>
  <c r="H72" i="29"/>
  <c r="H68" i="29"/>
  <c r="H60" i="29"/>
  <c r="F56" i="29"/>
  <c r="H52" i="29"/>
  <c r="H48" i="29"/>
  <c r="H44" i="29"/>
  <c r="H40" i="29"/>
  <c r="H36" i="29"/>
  <c r="H92" i="29"/>
  <c r="H28" i="29"/>
  <c r="H24" i="29"/>
  <c r="H20" i="29"/>
  <c r="U95" i="29"/>
  <c r="U97" i="29" s="1"/>
  <c r="H97" i="29" s="1"/>
  <c r="U91" i="29"/>
  <c r="U87" i="29"/>
  <c r="U83" i="29"/>
  <c r="U79" i="29"/>
  <c r="U75" i="29"/>
  <c r="U71" i="29"/>
  <c r="U67" i="29"/>
  <c r="U59" i="29"/>
  <c r="U55" i="29"/>
  <c r="U51" i="29"/>
  <c r="U47" i="29"/>
  <c r="U43" i="29"/>
  <c r="U39" i="29"/>
  <c r="U35" i="29"/>
  <c r="U31" i="29"/>
  <c r="U27" i="29"/>
  <c r="U23" i="29"/>
  <c r="U19" i="29"/>
  <c r="Q16" i="29"/>
  <c r="U93" i="29" l="1"/>
  <c r="H93" i="29" s="1"/>
  <c r="U89" i="29"/>
  <c r="H89" i="29" s="1"/>
  <c r="U37" i="29"/>
  <c r="H37" i="29" s="1"/>
  <c r="U85" i="29"/>
  <c r="H85" i="29" s="1"/>
  <c r="U81" i="29"/>
  <c r="H81" i="29" s="1"/>
  <c r="U77" i="29"/>
  <c r="H77" i="29" s="1"/>
  <c r="U73" i="29"/>
  <c r="H73" i="29" s="1"/>
  <c r="U69" i="29"/>
  <c r="H69" i="29" s="1"/>
  <c r="U61" i="29"/>
  <c r="H61" i="29" s="1"/>
  <c r="U57" i="29"/>
  <c r="F57" i="29" s="1"/>
  <c r="U53" i="29"/>
  <c r="H53" i="29" s="1"/>
  <c r="U49" i="29"/>
  <c r="H49" i="29" s="1"/>
  <c r="U45" i="29"/>
  <c r="H45" i="29" s="1"/>
  <c r="U41" i="29"/>
  <c r="H41" i="29" s="1"/>
  <c r="U33" i="29"/>
  <c r="H33" i="29" s="1"/>
  <c r="U29" i="29"/>
  <c r="H29" i="29" s="1"/>
  <c r="U25" i="29"/>
  <c r="H25" i="29" s="1"/>
  <c r="U21" i="29"/>
  <c r="H21" i="29" s="1"/>
  <c r="AF16" i="29"/>
  <c r="AF17" i="29"/>
  <c r="AF18" i="29"/>
  <c r="AF19" i="29"/>
  <c r="AF20" i="29"/>
  <c r="AF21" i="29"/>
  <c r="AF22" i="29"/>
  <c r="AF23" i="29"/>
  <c r="AF24" i="29"/>
  <c r="AF25" i="29"/>
  <c r="AF26" i="29"/>
  <c r="AF27" i="29"/>
  <c r="AF28" i="29"/>
  <c r="AF29" i="29"/>
  <c r="AF30" i="29"/>
  <c r="AF31" i="29"/>
  <c r="AF32" i="29"/>
  <c r="AF33" i="29"/>
  <c r="AF34" i="29"/>
  <c r="AF35" i="29"/>
  <c r="AF36" i="29"/>
  <c r="AF37" i="29"/>
  <c r="AF38" i="29"/>
  <c r="AF39" i="29"/>
  <c r="AF40" i="29"/>
  <c r="AF41" i="29"/>
  <c r="AF42" i="29"/>
  <c r="AF43" i="29"/>
  <c r="AF44" i="29"/>
  <c r="AF45" i="29"/>
  <c r="AF46" i="29"/>
  <c r="AF47" i="29"/>
  <c r="AF48" i="29"/>
  <c r="AF49" i="29"/>
  <c r="AF50" i="29"/>
  <c r="AF51" i="29"/>
  <c r="AF52" i="29"/>
  <c r="AF53" i="29"/>
  <c r="AF54" i="29"/>
  <c r="AF55" i="29"/>
  <c r="AF56" i="29"/>
  <c r="AF57" i="29"/>
  <c r="AF58" i="29"/>
  <c r="AF59" i="29"/>
  <c r="AF60" i="29"/>
  <c r="AF61" i="29"/>
  <c r="AF62" i="29"/>
  <c r="AF63" i="29"/>
  <c r="AF64" i="29"/>
  <c r="AF65" i="29"/>
  <c r="AF66" i="29"/>
  <c r="AF67" i="29"/>
  <c r="AF68" i="29"/>
  <c r="AF69" i="29"/>
  <c r="AF70" i="29"/>
  <c r="AF71" i="29"/>
  <c r="AF72" i="29"/>
  <c r="AF73" i="29"/>
  <c r="AF74" i="29"/>
  <c r="AF75" i="29"/>
  <c r="AF76" i="29"/>
  <c r="AF77" i="29"/>
  <c r="AF78" i="29"/>
  <c r="AF79" i="29"/>
  <c r="AF80" i="29"/>
  <c r="AF81" i="29"/>
  <c r="AF82" i="29"/>
  <c r="AF83" i="29"/>
  <c r="AF84" i="29"/>
  <c r="AF85" i="29"/>
  <c r="AF86" i="29"/>
  <c r="AF87" i="29"/>
  <c r="AF88" i="29"/>
  <c r="AF89" i="29"/>
  <c r="AF90" i="29"/>
  <c r="AF91" i="29"/>
  <c r="AF92" i="29"/>
  <c r="AF93" i="29"/>
  <c r="AF94" i="29"/>
  <c r="AF95" i="29"/>
  <c r="AF96" i="29"/>
  <c r="AF97" i="29"/>
  <c r="AF15" i="29"/>
  <c r="X16" i="29"/>
  <c r="Y16" i="29"/>
  <c r="Z16" i="29"/>
  <c r="AA16" i="29"/>
  <c r="AB16" i="29"/>
  <c r="AC16" i="29"/>
  <c r="AD16" i="29"/>
  <c r="X17" i="29"/>
  <c r="Y17" i="29"/>
  <c r="Z17" i="29"/>
  <c r="AA17" i="29"/>
  <c r="AB17" i="29"/>
  <c r="AC17" i="29"/>
  <c r="AD17" i="29"/>
  <c r="X18" i="29"/>
  <c r="Y18" i="29"/>
  <c r="Z18" i="29"/>
  <c r="AA18" i="29"/>
  <c r="AB18" i="29"/>
  <c r="AC18" i="29"/>
  <c r="AD18" i="29"/>
  <c r="X19" i="29"/>
  <c r="Y19" i="29"/>
  <c r="Z19" i="29"/>
  <c r="AA19" i="29"/>
  <c r="AB19" i="29"/>
  <c r="AC19" i="29"/>
  <c r="AD19" i="29"/>
  <c r="X20" i="29"/>
  <c r="Y20" i="29"/>
  <c r="Z20" i="29"/>
  <c r="AA20" i="29"/>
  <c r="AB20" i="29"/>
  <c r="AC20" i="29"/>
  <c r="AD20" i="29"/>
  <c r="X21" i="29"/>
  <c r="Y21" i="29"/>
  <c r="Z21" i="29"/>
  <c r="AA21" i="29"/>
  <c r="AB21" i="29"/>
  <c r="AC21" i="29"/>
  <c r="AD21" i="29"/>
  <c r="X22" i="29"/>
  <c r="Y22" i="29"/>
  <c r="Z22" i="29"/>
  <c r="AA22" i="29"/>
  <c r="AB22" i="29"/>
  <c r="AC22" i="29"/>
  <c r="AD22" i="29"/>
  <c r="X23" i="29"/>
  <c r="Y23" i="29"/>
  <c r="Z23" i="29"/>
  <c r="AA23" i="29"/>
  <c r="AB23" i="29"/>
  <c r="AC23" i="29"/>
  <c r="AD23" i="29"/>
  <c r="X24" i="29"/>
  <c r="Y24" i="29"/>
  <c r="Z24" i="29"/>
  <c r="AA24" i="29"/>
  <c r="AB24" i="29"/>
  <c r="AC24" i="29"/>
  <c r="AD24" i="29"/>
  <c r="X25" i="29"/>
  <c r="Y25" i="29"/>
  <c r="Z25" i="29"/>
  <c r="AA25" i="29"/>
  <c r="AB25" i="29"/>
  <c r="AC25" i="29"/>
  <c r="AD25" i="29"/>
  <c r="X26" i="29"/>
  <c r="Y26" i="29"/>
  <c r="Z26" i="29"/>
  <c r="AA26" i="29"/>
  <c r="AB26" i="29"/>
  <c r="AC26" i="29"/>
  <c r="AD26" i="29"/>
  <c r="X27" i="29"/>
  <c r="Y27" i="29"/>
  <c r="Z27" i="29"/>
  <c r="AA27" i="29"/>
  <c r="AB27" i="29"/>
  <c r="AC27" i="29"/>
  <c r="AD27" i="29"/>
  <c r="X28" i="29"/>
  <c r="Y28" i="29"/>
  <c r="Z28" i="29"/>
  <c r="AA28" i="29"/>
  <c r="AB28" i="29"/>
  <c r="AC28" i="29"/>
  <c r="AD28" i="29"/>
  <c r="X29" i="29"/>
  <c r="Y29" i="29"/>
  <c r="Z29" i="29"/>
  <c r="AA29" i="29"/>
  <c r="AB29" i="29"/>
  <c r="AC29" i="29"/>
  <c r="AD29" i="29"/>
  <c r="X30" i="29"/>
  <c r="Y30" i="29"/>
  <c r="Z30" i="29"/>
  <c r="AA30" i="29"/>
  <c r="AB30" i="29"/>
  <c r="AC30" i="29"/>
  <c r="AD30" i="29"/>
  <c r="X31" i="29"/>
  <c r="Y31" i="29"/>
  <c r="Z31" i="29"/>
  <c r="AA31" i="29"/>
  <c r="AB31" i="29"/>
  <c r="AC31" i="29"/>
  <c r="AD31" i="29"/>
  <c r="X32" i="29"/>
  <c r="Y32" i="29"/>
  <c r="Z32" i="29"/>
  <c r="AA32" i="29"/>
  <c r="AB32" i="29"/>
  <c r="AC32" i="29"/>
  <c r="AD32" i="29"/>
  <c r="X33" i="29"/>
  <c r="Y33" i="29"/>
  <c r="Z33" i="29"/>
  <c r="AA33" i="29"/>
  <c r="AB33" i="29"/>
  <c r="AC33" i="29"/>
  <c r="AD33" i="29"/>
  <c r="X34" i="29"/>
  <c r="Y34" i="29"/>
  <c r="Z34" i="29"/>
  <c r="AA34" i="29"/>
  <c r="AB34" i="29"/>
  <c r="AC34" i="29"/>
  <c r="AD34" i="29"/>
  <c r="X35" i="29"/>
  <c r="Y35" i="29"/>
  <c r="Z35" i="29"/>
  <c r="AA35" i="29"/>
  <c r="AB35" i="29"/>
  <c r="AC35" i="29"/>
  <c r="AD35" i="29"/>
  <c r="X36" i="29"/>
  <c r="Y36" i="29"/>
  <c r="Z36" i="29"/>
  <c r="AA36" i="29"/>
  <c r="AB36" i="29"/>
  <c r="AC36" i="29"/>
  <c r="AD36" i="29"/>
  <c r="X37" i="29"/>
  <c r="Y37" i="29"/>
  <c r="Z37" i="29"/>
  <c r="AA37" i="29"/>
  <c r="AB37" i="29"/>
  <c r="AC37" i="29"/>
  <c r="AD37" i="29"/>
  <c r="X38" i="29"/>
  <c r="Y38" i="29"/>
  <c r="Z38" i="29"/>
  <c r="AA38" i="29"/>
  <c r="AB38" i="29"/>
  <c r="AC38" i="29"/>
  <c r="AD38" i="29"/>
  <c r="X39" i="29"/>
  <c r="Y39" i="29"/>
  <c r="Z39" i="29"/>
  <c r="AA39" i="29"/>
  <c r="AB39" i="29"/>
  <c r="AC39" i="29"/>
  <c r="AD39" i="29"/>
  <c r="X40" i="29"/>
  <c r="Y40" i="29"/>
  <c r="Z40" i="29"/>
  <c r="AA40" i="29"/>
  <c r="AB40" i="29"/>
  <c r="AC40" i="29"/>
  <c r="AD40" i="29"/>
  <c r="X41" i="29"/>
  <c r="Y41" i="29"/>
  <c r="Z41" i="29"/>
  <c r="AA41" i="29"/>
  <c r="AB41" i="29"/>
  <c r="AC41" i="29"/>
  <c r="AD41" i="29"/>
  <c r="X42" i="29"/>
  <c r="Y42" i="29"/>
  <c r="Z42" i="29"/>
  <c r="AA42" i="29"/>
  <c r="AB42" i="29"/>
  <c r="AC42" i="29"/>
  <c r="AD42" i="29"/>
  <c r="X43" i="29"/>
  <c r="Y43" i="29"/>
  <c r="Z43" i="29"/>
  <c r="AA43" i="29"/>
  <c r="AB43" i="29"/>
  <c r="AC43" i="29"/>
  <c r="AD43" i="29"/>
  <c r="X44" i="29"/>
  <c r="Y44" i="29"/>
  <c r="Z44" i="29"/>
  <c r="AA44" i="29"/>
  <c r="AB44" i="29"/>
  <c r="AC44" i="29"/>
  <c r="AD44" i="29"/>
  <c r="X45" i="29"/>
  <c r="Y45" i="29"/>
  <c r="Z45" i="29"/>
  <c r="AA45" i="29"/>
  <c r="AB45" i="29"/>
  <c r="AC45" i="29"/>
  <c r="AD45" i="29"/>
  <c r="X46" i="29"/>
  <c r="Y46" i="29"/>
  <c r="Z46" i="29"/>
  <c r="AA46" i="29"/>
  <c r="AB46" i="29"/>
  <c r="AC46" i="29"/>
  <c r="AD46" i="29"/>
  <c r="X47" i="29"/>
  <c r="Y47" i="29"/>
  <c r="Z47" i="29"/>
  <c r="AA47" i="29"/>
  <c r="AB47" i="29"/>
  <c r="AC47" i="29"/>
  <c r="AD47" i="29"/>
  <c r="X48" i="29"/>
  <c r="Y48" i="29"/>
  <c r="Z48" i="29"/>
  <c r="AA48" i="29"/>
  <c r="AB48" i="29"/>
  <c r="AC48" i="29"/>
  <c r="AD48" i="29"/>
  <c r="X49" i="29"/>
  <c r="Y49" i="29"/>
  <c r="Z49" i="29"/>
  <c r="AA49" i="29"/>
  <c r="AB49" i="29"/>
  <c r="AC49" i="29"/>
  <c r="AD49" i="29"/>
  <c r="X50" i="29"/>
  <c r="Y50" i="29"/>
  <c r="Z50" i="29"/>
  <c r="AA50" i="29"/>
  <c r="AB50" i="29"/>
  <c r="AC50" i="29"/>
  <c r="AD50" i="29"/>
  <c r="X51" i="29"/>
  <c r="Y51" i="29"/>
  <c r="Z51" i="29"/>
  <c r="AA51" i="29"/>
  <c r="AB51" i="29"/>
  <c r="AC51" i="29"/>
  <c r="AD51" i="29"/>
  <c r="X52" i="29"/>
  <c r="Y52" i="29"/>
  <c r="Z52" i="29"/>
  <c r="AA52" i="29"/>
  <c r="AB52" i="29"/>
  <c r="AC52" i="29"/>
  <c r="AD52" i="29"/>
  <c r="X53" i="29"/>
  <c r="Y53" i="29"/>
  <c r="Z53" i="29"/>
  <c r="AA53" i="29"/>
  <c r="AB53" i="29"/>
  <c r="AC53" i="29"/>
  <c r="AD53" i="29"/>
  <c r="X54" i="29"/>
  <c r="Y54" i="29"/>
  <c r="Z54" i="29"/>
  <c r="AA54" i="29"/>
  <c r="AB54" i="29"/>
  <c r="AC54" i="29"/>
  <c r="AD54" i="29"/>
  <c r="X55" i="29"/>
  <c r="Y55" i="29"/>
  <c r="Z55" i="29"/>
  <c r="AA55" i="29"/>
  <c r="AB55" i="29"/>
  <c r="AC55" i="29"/>
  <c r="AD55" i="29"/>
  <c r="X56" i="29"/>
  <c r="Y56" i="29"/>
  <c r="Z56" i="29"/>
  <c r="AA56" i="29"/>
  <c r="AB56" i="29"/>
  <c r="AC56" i="29"/>
  <c r="AD56" i="29"/>
  <c r="X57" i="29"/>
  <c r="Y57" i="29"/>
  <c r="Z57" i="29"/>
  <c r="AA57" i="29"/>
  <c r="AB57" i="29"/>
  <c r="AC57" i="29"/>
  <c r="AD57" i="29"/>
  <c r="X58" i="29"/>
  <c r="Y58" i="29"/>
  <c r="Z58" i="29"/>
  <c r="AA58" i="29"/>
  <c r="AB58" i="29"/>
  <c r="AC58" i="29"/>
  <c r="AD58" i="29"/>
  <c r="X59" i="29"/>
  <c r="Y59" i="29"/>
  <c r="Z59" i="29"/>
  <c r="AA59" i="29"/>
  <c r="AB59" i="29"/>
  <c r="AC59" i="29"/>
  <c r="AD59" i="29"/>
  <c r="X60" i="29"/>
  <c r="Y60" i="29"/>
  <c r="Z60" i="29"/>
  <c r="AA60" i="29"/>
  <c r="AB60" i="29"/>
  <c r="AC60" i="29"/>
  <c r="AD60" i="29"/>
  <c r="X61" i="29"/>
  <c r="Y61" i="29"/>
  <c r="Z61" i="29"/>
  <c r="AA61" i="29"/>
  <c r="AB61" i="29"/>
  <c r="AC61" i="29"/>
  <c r="AD61" i="29"/>
  <c r="X62" i="29"/>
  <c r="Y62" i="29"/>
  <c r="Z62" i="29"/>
  <c r="AA62" i="29"/>
  <c r="AB62" i="29"/>
  <c r="AC62" i="29"/>
  <c r="AD62" i="29"/>
  <c r="X63" i="29"/>
  <c r="Y63" i="29"/>
  <c r="Z63" i="29"/>
  <c r="AA63" i="29"/>
  <c r="AB63" i="29"/>
  <c r="AC63" i="29"/>
  <c r="AD63" i="29"/>
  <c r="X64" i="29"/>
  <c r="Y64" i="29"/>
  <c r="Z64" i="29"/>
  <c r="AA64" i="29"/>
  <c r="AB64" i="29"/>
  <c r="AC64" i="29"/>
  <c r="AD64" i="29"/>
  <c r="X65" i="29"/>
  <c r="Y65" i="29"/>
  <c r="Z65" i="29"/>
  <c r="AA65" i="29"/>
  <c r="AB65" i="29"/>
  <c r="AC65" i="29"/>
  <c r="AD65" i="29"/>
  <c r="X66" i="29"/>
  <c r="Y66" i="29"/>
  <c r="Z66" i="29"/>
  <c r="AA66" i="29"/>
  <c r="AB66" i="29"/>
  <c r="AC66" i="29"/>
  <c r="AD66" i="29"/>
  <c r="X67" i="29"/>
  <c r="Y67" i="29"/>
  <c r="Z67" i="29"/>
  <c r="AA67" i="29"/>
  <c r="AB67" i="29"/>
  <c r="AC67" i="29"/>
  <c r="AD67" i="29"/>
  <c r="X68" i="29"/>
  <c r="Y68" i="29"/>
  <c r="Z68" i="29"/>
  <c r="AA68" i="29"/>
  <c r="AB68" i="29"/>
  <c r="AC68" i="29"/>
  <c r="AD68" i="29"/>
  <c r="X69" i="29"/>
  <c r="Y69" i="29"/>
  <c r="Z69" i="29"/>
  <c r="AA69" i="29"/>
  <c r="AB69" i="29"/>
  <c r="AC69" i="29"/>
  <c r="AD69" i="29"/>
  <c r="X70" i="29"/>
  <c r="Y70" i="29"/>
  <c r="Z70" i="29"/>
  <c r="AA70" i="29"/>
  <c r="AB70" i="29"/>
  <c r="AC70" i="29"/>
  <c r="AD70" i="29"/>
  <c r="X71" i="29"/>
  <c r="Y71" i="29"/>
  <c r="Z71" i="29"/>
  <c r="AA71" i="29"/>
  <c r="AB71" i="29"/>
  <c r="AC71" i="29"/>
  <c r="AD71" i="29"/>
  <c r="X72" i="29"/>
  <c r="Y72" i="29"/>
  <c r="Z72" i="29"/>
  <c r="AA72" i="29"/>
  <c r="AB72" i="29"/>
  <c r="AC72" i="29"/>
  <c r="AD72" i="29"/>
  <c r="X73" i="29"/>
  <c r="Y73" i="29"/>
  <c r="Z73" i="29"/>
  <c r="AA73" i="29"/>
  <c r="AB73" i="29"/>
  <c r="AC73" i="29"/>
  <c r="AD73" i="29"/>
  <c r="X74" i="29"/>
  <c r="Y74" i="29"/>
  <c r="Z74" i="29"/>
  <c r="AA74" i="29"/>
  <c r="AB74" i="29"/>
  <c r="AC74" i="29"/>
  <c r="AD74" i="29"/>
  <c r="X75" i="29"/>
  <c r="Y75" i="29"/>
  <c r="Z75" i="29"/>
  <c r="AA75" i="29"/>
  <c r="AB75" i="29"/>
  <c r="AC75" i="29"/>
  <c r="AD75" i="29"/>
  <c r="X76" i="29"/>
  <c r="Y76" i="29"/>
  <c r="Z76" i="29"/>
  <c r="AA76" i="29"/>
  <c r="AB76" i="29"/>
  <c r="AC76" i="29"/>
  <c r="AD76" i="29"/>
  <c r="X77" i="29"/>
  <c r="Y77" i="29"/>
  <c r="Z77" i="29"/>
  <c r="AA77" i="29"/>
  <c r="AB77" i="29"/>
  <c r="AC77" i="29"/>
  <c r="AD77" i="29"/>
  <c r="X78" i="29"/>
  <c r="Y78" i="29"/>
  <c r="Z78" i="29"/>
  <c r="AA78" i="29"/>
  <c r="AB78" i="29"/>
  <c r="AC78" i="29"/>
  <c r="AD78" i="29"/>
  <c r="X79" i="29"/>
  <c r="Y79" i="29"/>
  <c r="Z79" i="29"/>
  <c r="AA79" i="29"/>
  <c r="AB79" i="29"/>
  <c r="AC79" i="29"/>
  <c r="AD79" i="29"/>
  <c r="X80" i="29"/>
  <c r="Y80" i="29"/>
  <c r="Z80" i="29"/>
  <c r="AA80" i="29"/>
  <c r="AB80" i="29"/>
  <c r="AC80" i="29"/>
  <c r="AD80" i="29"/>
  <c r="X81" i="29"/>
  <c r="Y81" i="29"/>
  <c r="Z81" i="29"/>
  <c r="AA81" i="29"/>
  <c r="AB81" i="29"/>
  <c r="AC81" i="29"/>
  <c r="AD81" i="29"/>
  <c r="X82" i="29"/>
  <c r="Y82" i="29"/>
  <c r="Z82" i="29"/>
  <c r="AA82" i="29"/>
  <c r="AB82" i="29"/>
  <c r="AC82" i="29"/>
  <c r="AD82" i="29"/>
  <c r="X83" i="29"/>
  <c r="Y83" i="29"/>
  <c r="Z83" i="29"/>
  <c r="AA83" i="29"/>
  <c r="AB83" i="29"/>
  <c r="AC83" i="29"/>
  <c r="AD83" i="29"/>
  <c r="X84" i="29"/>
  <c r="Y84" i="29"/>
  <c r="Z84" i="29"/>
  <c r="AA84" i="29"/>
  <c r="AB84" i="29"/>
  <c r="AC84" i="29"/>
  <c r="AD84" i="29"/>
  <c r="X85" i="29"/>
  <c r="Y85" i="29"/>
  <c r="Z85" i="29"/>
  <c r="AA85" i="29"/>
  <c r="AB85" i="29"/>
  <c r="AC85" i="29"/>
  <c r="AD85" i="29"/>
  <c r="X86" i="29"/>
  <c r="Y86" i="29"/>
  <c r="Z86" i="29"/>
  <c r="AA86" i="29"/>
  <c r="AB86" i="29"/>
  <c r="AC86" i="29"/>
  <c r="AD86" i="29"/>
  <c r="X87" i="29"/>
  <c r="Y87" i="29"/>
  <c r="Z87" i="29"/>
  <c r="AA87" i="29"/>
  <c r="AB87" i="29"/>
  <c r="AC87" i="29"/>
  <c r="AD87" i="29"/>
  <c r="X88" i="29"/>
  <c r="Y88" i="29"/>
  <c r="Z88" i="29"/>
  <c r="AA88" i="29"/>
  <c r="AB88" i="29"/>
  <c r="AC88" i="29"/>
  <c r="AD88" i="29"/>
  <c r="X89" i="29"/>
  <c r="Y89" i="29"/>
  <c r="Z89" i="29"/>
  <c r="AA89" i="29"/>
  <c r="AB89" i="29"/>
  <c r="AC89" i="29"/>
  <c r="AD89" i="29"/>
  <c r="X90" i="29"/>
  <c r="Y90" i="29"/>
  <c r="Z90" i="29"/>
  <c r="AA90" i="29"/>
  <c r="AB90" i="29"/>
  <c r="AC90" i="29"/>
  <c r="AD90" i="29"/>
  <c r="X91" i="29"/>
  <c r="Y91" i="29"/>
  <c r="Z91" i="29"/>
  <c r="AA91" i="29"/>
  <c r="AB91" i="29"/>
  <c r="AC91" i="29"/>
  <c r="AD91" i="29"/>
  <c r="X92" i="29"/>
  <c r="Y92" i="29"/>
  <c r="Z92" i="29"/>
  <c r="AA92" i="29"/>
  <c r="AB92" i="29"/>
  <c r="AC92" i="29"/>
  <c r="AD92" i="29"/>
  <c r="X93" i="29"/>
  <c r="Y93" i="29"/>
  <c r="Z93" i="29"/>
  <c r="AA93" i="29"/>
  <c r="AB93" i="29"/>
  <c r="AC93" i="29"/>
  <c r="AD93" i="29"/>
  <c r="X94" i="29"/>
  <c r="Y94" i="29"/>
  <c r="Z94" i="29"/>
  <c r="AA94" i="29"/>
  <c r="AB94" i="29"/>
  <c r="AC94" i="29"/>
  <c r="AD94" i="29"/>
  <c r="X95" i="29"/>
  <c r="Y95" i="29"/>
  <c r="Z95" i="29"/>
  <c r="AA95" i="29"/>
  <c r="AB95" i="29"/>
  <c r="AC95" i="29"/>
  <c r="AD95" i="29"/>
  <c r="X96" i="29"/>
  <c r="Y96" i="29"/>
  <c r="Z96" i="29"/>
  <c r="AA96" i="29"/>
  <c r="AB96" i="29"/>
  <c r="AC96" i="29"/>
  <c r="AD96" i="29"/>
  <c r="X97" i="29"/>
  <c r="Y97" i="29"/>
  <c r="Z97" i="29"/>
  <c r="AA97" i="29"/>
  <c r="AB97" i="29"/>
  <c r="AC97" i="29"/>
  <c r="AD97" i="29"/>
  <c r="Y15" i="29"/>
  <c r="Z15" i="29"/>
  <c r="AA15" i="29"/>
  <c r="AB15" i="29"/>
  <c r="AC15" i="29"/>
  <c r="AD15" i="29"/>
  <c r="X15" i="29"/>
  <c r="S16" i="29"/>
  <c r="T16" i="29"/>
  <c r="V16" i="29"/>
  <c r="S17" i="29"/>
  <c r="T17" i="29"/>
  <c r="V17" i="29"/>
  <c r="S18" i="29"/>
  <c r="T18" i="29"/>
  <c r="U18" i="29"/>
  <c r="V18" i="29"/>
  <c r="S19" i="29"/>
  <c r="T19" i="29"/>
  <c r="V19" i="29"/>
  <c r="S20" i="29"/>
  <c r="T20" i="29"/>
  <c r="V20" i="29"/>
  <c r="S21" i="29"/>
  <c r="T21" i="29"/>
  <c r="V21" i="29"/>
  <c r="S22" i="29"/>
  <c r="T22" i="29"/>
  <c r="U22" i="29"/>
  <c r="V22" i="29"/>
  <c r="S23" i="29"/>
  <c r="T23" i="29"/>
  <c r="V23" i="29"/>
  <c r="S24" i="29"/>
  <c r="T24" i="29"/>
  <c r="V24" i="29"/>
  <c r="S25" i="29"/>
  <c r="T25" i="29"/>
  <c r="V25" i="29"/>
  <c r="S26" i="29"/>
  <c r="T26" i="29"/>
  <c r="U26" i="29"/>
  <c r="V26" i="29"/>
  <c r="S27" i="29"/>
  <c r="T27" i="29"/>
  <c r="V27" i="29"/>
  <c r="S28" i="29"/>
  <c r="T28" i="29"/>
  <c r="V28" i="29"/>
  <c r="S29" i="29"/>
  <c r="T29" i="29"/>
  <c r="V29" i="29"/>
  <c r="S30" i="29"/>
  <c r="T30" i="29"/>
  <c r="U30" i="29"/>
  <c r="V30" i="29"/>
  <c r="S31" i="29"/>
  <c r="T31" i="29"/>
  <c r="V31" i="29"/>
  <c r="S32" i="29"/>
  <c r="T32" i="29"/>
  <c r="V32" i="29"/>
  <c r="S33" i="29"/>
  <c r="T33" i="29"/>
  <c r="V33" i="29"/>
  <c r="S34" i="29"/>
  <c r="T34" i="29"/>
  <c r="U34" i="29"/>
  <c r="V34" i="29"/>
  <c r="S35" i="29"/>
  <c r="T35" i="29"/>
  <c r="V35" i="29"/>
  <c r="S36" i="29"/>
  <c r="T36" i="29"/>
  <c r="V36" i="29"/>
  <c r="S37" i="29"/>
  <c r="T37" i="29"/>
  <c r="V37" i="29"/>
  <c r="S38" i="29"/>
  <c r="T38" i="29"/>
  <c r="U38" i="29"/>
  <c r="V38" i="29"/>
  <c r="S39" i="29"/>
  <c r="T39" i="29"/>
  <c r="V39" i="29"/>
  <c r="S40" i="29"/>
  <c r="T40" i="29"/>
  <c r="V40" i="29"/>
  <c r="S41" i="29"/>
  <c r="T41" i="29"/>
  <c r="V41" i="29"/>
  <c r="S42" i="29"/>
  <c r="T42" i="29"/>
  <c r="U42" i="29"/>
  <c r="V42" i="29"/>
  <c r="S43" i="29"/>
  <c r="T43" i="29"/>
  <c r="V43" i="29"/>
  <c r="S44" i="29"/>
  <c r="T44" i="29"/>
  <c r="V44" i="29"/>
  <c r="S45" i="29"/>
  <c r="T45" i="29"/>
  <c r="V45" i="29"/>
  <c r="S46" i="29"/>
  <c r="T46" i="29"/>
  <c r="U46" i="29"/>
  <c r="V46" i="29"/>
  <c r="S47" i="29"/>
  <c r="T47" i="29"/>
  <c r="V47" i="29"/>
  <c r="S48" i="29"/>
  <c r="T48" i="29"/>
  <c r="V48" i="29"/>
  <c r="S49" i="29"/>
  <c r="T49" i="29"/>
  <c r="V49" i="29"/>
  <c r="S50" i="29"/>
  <c r="T50" i="29"/>
  <c r="U50" i="29"/>
  <c r="V50" i="29"/>
  <c r="S51" i="29"/>
  <c r="T51" i="29"/>
  <c r="V51" i="29"/>
  <c r="S52" i="29"/>
  <c r="T52" i="29"/>
  <c r="V52" i="29"/>
  <c r="S53" i="29"/>
  <c r="T53" i="29"/>
  <c r="V53" i="29"/>
  <c r="S54" i="29"/>
  <c r="T54" i="29"/>
  <c r="U54" i="29"/>
  <c r="V54" i="29"/>
  <c r="S55" i="29"/>
  <c r="T55" i="29"/>
  <c r="V55" i="29"/>
  <c r="S56" i="29"/>
  <c r="T56" i="29"/>
  <c r="V56" i="29"/>
  <c r="S57" i="29"/>
  <c r="T57" i="29"/>
  <c r="V57" i="29"/>
  <c r="S58" i="29"/>
  <c r="T58" i="29"/>
  <c r="U58" i="29"/>
  <c r="V58" i="29"/>
  <c r="S59" i="29"/>
  <c r="T59" i="29"/>
  <c r="V59" i="29"/>
  <c r="S60" i="29"/>
  <c r="T60" i="29"/>
  <c r="V60" i="29"/>
  <c r="S61" i="29"/>
  <c r="T61" i="29"/>
  <c r="V61" i="29"/>
  <c r="S62" i="29"/>
  <c r="T62" i="29"/>
  <c r="U62" i="29"/>
  <c r="V62" i="29"/>
  <c r="S63" i="29"/>
  <c r="T63" i="29"/>
  <c r="U63" i="29"/>
  <c r="U65" i="29" s="1"/>
  <c r="H65" i="29" s="1"/>
  <c r="V63" i="29"/>
  <c r="S64" i="29"/>
  <c r="T64" i="29"/>
  <c r="V64" i="29"/>
  <c r="S65" i="29"/>
  <c r="T65" i="29"/>
  <c r="V65" i="29"/>
  <c r="S66" i="29"/>
  <c r="T66" i="29"/>
  <c r="U66" i="29"/>
  <c r="V66" i="29"/>
  <c r="S67" i="29"/>
  <c r="T67" i="29"/>
  <c r="V67" i="29"/>
  <c r="S68" i="29"/>
  <c r="T68" i="29"/>
  <c r="V68" i="29"/>
  <c r="S69" i="29"/>
  <c r="T69" i="29"/>
  <c r="V69" i="29"/>
  <c r="S70" i="29"/>
  <c r="T70" i="29"/>
  <c r="U70" i="29"/>
  <c r="V70" i="29"/>
  <c r="S71" i="29"/>
  <c r="T71" i="29"/>
  <c r="V71" i="29"/>
  <c r="S72" i="29"/>
  <c r="T72" i="29"/>
  <c r="V72" i="29"/>
  <c r="S73" i="29"/>
  <c r="T73" i="29"/>
  <c r="V73" i="29"/>
  <c r="S74" i="29"/>
  <c r="T74" i="29"/>
  <c r="U74" i="29"/>
  <c r="V74" i="29"/>
  <c r="S75" i="29"/>
  <c r="T75" i="29"/>
  <c r="V75" i="29"/>
  <c r="S76" i="29"/>
  <c r="T76" i="29"/>
  <c r="V76" i="29"/>
  <c r="S77" i="29"/>
  <c r="T77" i="29"/>
  <c r="V77" i="29"/>
  <c r="S78" i="29"/>
  <c r="T78" i="29"/>
  <c r="U78" i="29"/>
  <c r="V78" i="29"/>
  <c r="S79" i="29"/>
  <c r="T79" i="29"/>
  <c r="V79" i="29"/>
  <c r="S80" i="29"/>
  <c r="T80" i="29"/>
  <c r="V80" i="29"/>
  <c r="S81" i="29"/>
  <c r="T81" i="29"/>
  <c r="V81" i="29"/>
  <c r="S82" i="29"/>
  <c r="T82" i="29"/>
  <c r="U82" i="29"/>
  <c r="V82" i="29"/>
  <c r="S83" i="29"/>
  <c r="T83" i="29"/>
  <c r="V83" i="29"/>
  <c r="S84" i="29"/>
  <c r="T84" i="29"/>
  <c r="V84" i="29"/>
  <c r="S85" i="29"/>
  <c r="T85" i="29"/>
  <c r="V85" i="29"/>
  <c r="S86" i="29"/>
  <c r="T86" i="29"/>
  <c r="U86" i="29"/>
  <c r="V86" i="29"/>
  <c r="S87" i="29"/>
  <c r="T87" i="29"/>
  <c r="V87" i="29"/>
  <c r="S88" i="29"/>
  <c r="T88" i="29"/>
  <c r="V88" i="29"/>
  <c r="S89" i="29"/>
  <c r="T89" i="29"/>
  <c r="V89" i="29"/>
  <c r="S90" i="29"/>
  <c r="T90" i="29"/>
  <c r="U90" i="29"/>
  <c r="V90" i="29"/>
  <c r="S91" i="29"/>
  <c r="T91" i="29"/>
  <c r="V91" i="29"/>
  <c r="S92" i="29"/>
  <c r="T92" i="29"/>
  <c r="V92" i="29"/>
  <c r="S93" i="29"/>
  <c r="T93" i="29"/>
  <c r="V93" i="29"/>
  <c r="S94" i="29"/>
  <c r="T94" i="29"/>
  <c r="U94" i="29"/>
  <c r="V94" i="29"/>
  <c r="S95" i="29"/>
  <c r="T95" i="29"/>
  <c r="V95" i="29"/>
  <c r="S96" i="29"/>
  <c r="T96" i="29"/>
  <c r="V96" i="29"/>
  <c r="S97" i="29"/>
  <c r="T97" i="29"/>
  <c r="V97" i="29"/>
  <c r="T15" i="29"/>
  <c r="U15" i="29"/>
  <c r="U17" i="29" s="1"/>
  <c r="Q17" i="29" s="1"/>
  <c r="V15" i="29"/>
  <c r="S15" i="29"/>
  <c r="Q18" i="29"/>
  <c r="Q19" i="29"/>
  <c r="Q20" i="29"/>
  <c r="Q21" i="29"/>
  <c r="Q22" i="29"/>
  <c r="Q23" i="29"/>
  <c r="Q24" i="29"/>
  <c r="Q25" i="29"/>
  <c r="Q26" i="29"/>
  <c r="Q27" i="29"/>
  <c r="Q28" i="29"/>
  <c r="Q29" i="29"/>
  <c r="Q30" i="29"/>
  <c r="Q31" i="29"/>
  <c r="Q32" i="29"/>
  <c r="Q33" i="29"/>
  <c r="Q34" i="29"/>
  <c r="Q35" i="29"/>
  <c r="Q36" i="29"/>
  <c r="Q37" i="29"/>
  <c r="Q38" i="29"/>
  <c r="Q39" i="29"/>
  <c r="Q40" i="29"/>
  <c r="Q41" i="29"/>
  <c r="Q42" i="29"/>
  <c r="Q43" i="29"/>
  <c r="Q44" i="29"/>
  <c r="Q45" i="29"/>
  <c r="Q46" i="29"/>
  <c r="Q47" i="29"/>
  <c r="Q48" i="29"/>
  <c r="Q49" i="29"/>
  <c r="Q50" i="29"/>
  <c r="Q51" i="29"/>
  <c r="Q52" i="29"/>
  <c r="Q53" i="29"/>
  <c r="Q54" i="29"/>
  <c r="Q55" i="29"/>
  <c r="Q56" i="29"/>
  <c r="Q57" i="29"/>
  <c r="Q58" i="29"/>
  <c r="Q59" i="29"/>
  <c r="Q60" i="29"/>
  <c r="Q61" i="29"/>
  <c r="Q62" i="29"/>
  <c r="Q63" i="29"/>
  <c r="Q66" i="29"/>
  <c r="Q67" i="29"/>
  <c r="Q68" i="29"/>
  <c r="Q69" i="29"/>
  <c r="Q70" i="29"/>
  <c r="Q71" i="29"/>
  <c r="Q72" i="29"/>
  <c r="Q73" i="29"/>
  <c r="Q74" i="29"/>
  <c r="Q75" i="29"/>
  <c r="Q76" i="29"/>
  <c r="Q77" i="29"/>
  <c r="Q78" i="29"/>
  <c r="Q79" i="29"/>
  <c r="Q80" i="29"/>
  <c r="Q81" i="29"/>
  <c r="Q82" i="29"/>
  <c r="Q83" i="29"/>
  <c r="Q84" i="29"/>
  <c r="Q85" i="29"/>
  <c r="Q86" i="29"/>
  <c r="Q87" i="29"/>
  <c r="Q88" i="29"/>
  <c r="Q89" i="29"/>
  <c r="Q90" i="29"/>
  <c r="Q91" i="29"/>
  <c r="Q92" i="29"/>
  <c r="Q93" i="29"/>
  <c r="Q94" i="29"/>
  <c r="Q95" i="29"/>
  <c r="Q96" i="29"/>
  <c r="Q97" i="29"/>
  <c r="F16" i="29"/>
  <c r="G16" i="29"/>
  <c r="H16" i="29"/>
  <c r="I16" i="29"/>
  <c r="K16" i="29"/>
  <c r="L16" i="29"/>
  <c r="M16" i="29"/>
  <c r="N16" i="29"/>
  <c r="O16" i="29"/>
  <c r="F17" i="29"/>
  <c r="G17" i="29"/>
  <c r="H17" i="29"/>
  <c r="I17" i="29"/>
  <c r="J17" i="29"/>
  <c r="K17" i="29"/>
  <c r="L17" i="29"/>
  <c r="M17" i="29"/>
  <c r="N17" i="29"/>
  <c r="O17" i="29"/>
  <c r="F18" i="29"/>
  <c r="G18" i="29"/>
  <c r="H18" i="29"/>
  <c r="I18" i="29"/>
  <c r="J18" i="29"/>
  <c r="K18" i="29"/>
  <c r="L18" i="29"/>
  <c r="M18" i="29"/>
  <c r="N18" i="29"/>
  <c r="O18" i="29"/>
  <c r="F19" i="29"/>
  <c r="G19" i="29"/>
  <c r="H19" i="29"/>
  <c r="I19" i="29"/>
  <c r="J19" i="29"/>
  <c r="K19" i="29"/>
  <c r="L19" i="29"/>
  <c r="M19" i="29"/>
  <c r="N19" i="29"/>
  <c r="O19" i="29"/>
  <c r="F20" i="29"/>
  <c r="G20" i="29"/>
  <c r="I20" i="29"/>
  <c r="J20" i="29"/>
  <c r="K20" i="29"/>
  <c r="L20" i="29"/>
  <c r="M20" i="29"/>
  <c r="N20" i="29"/>
  <c r="O20" i="29"/>
  <c r="F21" i="29"/>
  <c r="G21" i="29"/>
  <c r="I21" i="29"/>
  <c r="J21" i="29"/>
  <c r="K21" i="29"/>
  <c r="L21" i="29"/>
  <c r="M21" i="29"/>
  <c r="N21" i="29"/>
  <c r="O21" i="29"/>
  <c r="F22" i="29"/>
  <c r="G22" i="29"/>
  <c r="H22" i="29"/>
  <c r="I22" i="29"/>
  <c r="J22" i="29"/>
  <c r="K22" i="29"/>
  <c r="L22" i="29"/>
  <c r="M22" i="29"/>
  <c r="N22" i="29"/>
  <c r="O22" i="29"/>
  <c r="F23" i="29"/>
  <c r="G23" i="29"/>
  <c r="H23" i="29"/>
  <c r="I23" i="29"/>
  <c r="J23" i="29"/>
  <c r="K23" i="29"/>
  <c r="L23" i="29"/>
  <c r="M23" i="29"/>
  <c r="N23" i="29"/>
  <c r="O23" i="29"/>
  <c r="F24" i="29"/>
  <c r="G24" i="29"/>
  <c r="I24" i="29"/>
  <c r="J24" i="29"/>
  <c r="K24" i="29"/>
  <c r="L24" i="29"/>
  <c r="M24" i="29"/>
  <c r="N24" i="29"/>
  <c r="O24" i="29"/>
  <c r="F25" i="29"/>
  <c r="G25" i="29"/>
  <c r="I25" i="29"/>
  <c r="J25" i="29"/>
  <c r="K25" i="29"/>
  <c r="L25" i="29"/>
  <c r="M25" i="29"/>
  <c r="N25" i="29"/>
  <c r="O25" i="29"/>
  <c r="F26" i="29"/>
  <c r="G26" i="29"/>
  <c r="H26" i="29"/>
  <c r="I26" i="29"/>
  <c r="J26" i="29"/>
  <c r="K26" i="29"/>
  <c r="L26" i="29"/>
  <c r="M26" i="29"/>
  <c r="N26" i="29"/>
  <c r="O26" i="29"/>
  <c r="F27" i="29"/>
  <c r="G27" i="29"/>
  <c r="H27" i="29"/>
  <c r="I27" i="29"/>
  <c r="J27" i="29"/>
  <c r="K27" i="29"/>
  <c r="L27" i="29"/>
  <c r="M27" i="29"/>
  <c r="N27" i="29"/>
  <c r="O27" i="29"/>
  <c r="F28" i="29"/>
  <c r="G28" i="29"/>
  <c r="I28" i="29"/>
  <c r="J28" i="29"/>
  <c r="K28" i="29"/>
  <c r="L28" i="29"/>
  <c r="M28" i="29"/>
  <c r="N28" i="29"/>
  <c r="O28" i="29"/>
  <c r="F29" i="29"/>
  <c r="G29" i="29"/>
  <c r="I29" i="29"/>
  <c r="J29" i="29"/>
  <c r="K29" i="29"/>
  <c r="L29" i="29"/>
  <c r="M29" i="29"/>
  <c r="N29" i="29"/>
  <c r="O29" i="29"/>
  <c r="F30" i="29"/>
  <c r="G30" i="29"/>
  <c r="H30" i="29"/>
  <c r="I30" i="29"/>
  <c r="J30" i="29"/>
  <c r="K30" i="29"/>
  <c r="L30" i="29"/>
  <c r="M30" i="29"/>
  <c r="N30" i="29"/>
  <c r="O30" i="29"/>
  <c r="F31" i="29"/>
  <c r="G31" i="29"/>
  <c r="H31" i="29"/>
  <c r="I31" i="29"/>
  <c r="J31" i="29"/>
  <c r="K31" i="29"/>
  <c r="L31" i="29"/>
  <c r="M31" i="29"/>
  <c r="N31" i="29"/>
  <c r="O31" i="29"/>
  <c r="F32" i="29"/>
  <c r="G32" i="29"/>
  <c r="I32" i="29"/>
  <c r="J32" i="29"/>
  <c r="K32" i="29"/>
  <c r="L32" i="29"/>
  <c r="M32" i="29"/>
  <c r="N32" i="29"/>
  <c r="O32" i="29"/>
  <c r="F33" i="29"/>
  <c r="G33" i="29"/>
  <c r="I33" i="29"/>
  <c r="J33" i="29"/>
  <c r="K33" i="29"/>
  <c r="L33" i="29"/>
  <c r="M33" i="29"/>
  <c r="N33" i="29"/>
  <c r="O33" i="29"/>
  <c r="F34" i="29"/>
  <c r="G34" i="29"/>
  <c r="H34" i="29"/>
  <c r="I34" i="29"/>
  <c r="J34" i="29"/>
  <c r="K34" i="29"/>
  <c r="L34" i="29"/>
  <c r="M34" i="29"/>
  <c r="N34" i="29"/>
  <c r="O34" i="29"/>
  <c r="F35" i="29"/>
  <c r="G35" i="29"/>
  <c r="H35" i="29"/>
  <c r="I35" i="29"/>
  <c r="J35" i="29"/>
  <c r="K35" i="29"/>
  <c r="L35" i="29"/>
  <c r="M35" i="29"/>
  <c r="N35" i="29"/>
  <c r="O35" i="29"/>
  <c r="F36" i="29"/>
  <c r="G36" i="29"/>
  <c r="I36" i="29"/>
  <c r="J36" i="29"/>
  <c r="K36" i="29"/>
  <c r="L36" i="29"/>
  <c r="M36" i="29"/>
  <c r="N36" i="29"/>
  <c r="O36" i="29"/>
  <c r="F37" i="29"/>
  <c r="G37" i="29"/>
  <c r="I37" i="29"/>
  <c r="J37" i="29"/>
  <c r="K37" i="29"/>
  <c r="L37" i="29"/>
  <c r="M37" i="29"/>
  <c r="N37" i="29"/>
  <c r="O37" i="29"/>
  <c r="F38" i="29"/>
  <c r="G38" i="29"/>
  <c r="H38" i="29"/>
  <c r="I38" i="29"/>
  <c r="J38" i="29"/>
  <c r="K38" i="29"/>
  <c r="L38" i="29"/>
  <c r="M38" i="29"/>
  <c r="N38" i="29"/>
  <c r="O38" i="29"/>
  <c r="F39" i="29"/>
  <c r="G39" i="29"/>
  <c r="H39" i="29"/>
  <c r="I39" i="29"/>
  <c r="J39" i="29"/>
  <c r="K39" i="29"/>
  <c r="L39" i="29"/>
  <c r="M39" i="29"/>
  <c r="N39" i="29"/>
  <c r="O39" i="29"/>
  <c r="F40" i="29"/>
  <c r="G40" i="29"/>
  <c r="I40" i="29"/>
  <c r="J40" i="29"/>
  <c r="K40" i="29"/>
  <c r="L40" i="29"/>
  <c r="M40" i="29"/>
  <c r="N40" i="29"/>
  <c r="O40" i="29"/>
  <c r="F41" i="29"/>
  <c r="G41" i="29"/>
  <c r="I41" i="29"/>
  <c r="J41" i="29"/>
  <c r="K41" i="29"/>
  <c r="L41" i="29"/>
  <c r="M41" i="29"/>
  <c r="N41" i="29"/>
  <c r="O41" i="29"/>
  <c r="F42" i="29"/>
  <c r="G42" i="29"/>
  <c r="H42" i="29"/>
  <c r="I42" i="29"/>
  <c r="J42" i="29"/>
  <c r="K42" i="29"/>
  <c r="L42" i="29"/>
  <c r="M42" i="29"/>
  <c r="N42" i="29"/>
  <c r="O42" i="29"/>
  <c r="F43" i="29"/>
  <c r="G43" i="29"/>
  <c r="H43" i="29"/>
  <c r="I43" i="29"/>
  <c r="J43" i="29"/>
  <c r="K43" i="29"/>
  <c r="L43" i="29"/>
  <c r="M43" i="29"/>
  <c r="N43" i="29"/>
  <c r="O43" i="29"/>
  <c r="F44" i="29"/>
  <c r="G44" i="29"/>
  <c r="I44" i="29"/>
  <c r="J44" i="29"/>
  <c r="K44" i="29"/>
  <c r="L44" i="29"/>
  <c r="M44" i="29"/>
  <c r="N44" i="29"/>
  <c r="O44" i="29"/>
  <c r="F45" i="29"/>
  <c r="G45" i="29"/>
  <c r="I45" i="29"/>
  <c r="J45" i="29"/>
  <c r="K45" i="29"/>
  <c r="L45" i="29"/>
  <c r="M45" i="29"/>
  <c r="N45" i="29"/>
  <c r="O45" i="29"/>
  <c r="F46" i="29"/>
  <c r="G46" i="29"/>
  <c r="H46" i="29"/>
  <c r="I46" i="29"/>
  <c r="J46" i="29"/>
  <c r="K46" i="29"/>
  <c r="L46" i="29"/>
  <c r="M46" i="29"/>
  <c r="N46" i="29"/>
  <c r="O46" i="29"/>
  <c r="F47" i="29"/>
  <c r="G47" i="29"/>
  <c r="H47" i="29"/>
  <c r="I47" i="29"/>
  <c r="J47" i="29"/>
  <c r="K47" i="29"/>
  <c r="L47" i="29"/>
  <c r="M47" i="29"/>
  <c r="N47" i="29"/>
  <c r="O47" i="29"/>
  <c r="F48" i="29"/>
  <c r="G48" i="29"/>
  <c r="I48" i="29"/>
  <c r="J48" i="29"/>
  <c r="K48" i="29"/>
  <c r="L48" i="29"/>
  <c r="M48" i="29"/>
  <c r="N48" i="29"/>
  <c r="O48" i="29"/>
  <c r="F49" i="29"/>
  <c r="G49" i="29"/>
  <c r="I49" i="29"/>
  <c r="J49" i="29"/>
  <c r="K49" i="29"/>
  <c r="L49" i="29"/>
  <c r="M49" i="29"/>
  <c r="N49" i="29"/>
  <c r="O49" i="29"/>
  <c r="F50" i="29"/>
  <c r="G50" i="29"/>
  <c r="H50" i="29"/>
  <c r="I50" i="29"/>
  <c r="J50" i="29"/>
  <c r="K50" i="29"/>
  <c r="L50" i="29"/>
  <c r="M50" i="29"/>
  <c r="N50" i="29"/>
  <c r="O50" i="29"/>
  <c r="F51" i="29"/>
  <c r="G51" i="29"/>
  <c r="H51" i="29"/>
  <c r="I51" i="29"/>
  <c r="J51" i="29"/>
  <c r="K51" i="29"/>
  <c r="L51" i="29"/>
  <c r="M51" i="29"/>
  <c r="N51" i="29"/>
  <c r="O51" i="29"/>
  <c r="F52" i="29"/>
  <c r="G52" i="29"/>
  <c r="I52" i="29"/>
  <c r="J52" i="29"/>
  <c r="K52" i="29"/>
  <c r="L52" i="29"/>
  <c r="M52" i="29"/>
  <c r="N52" i="29"/>
  <c r="O52" i="29"/>
  <c r="F53" i="29"/>
  <c r="G53" i="29"/>
  <c r="I53" i="29"/>
  <c r="J53" i="29"/>
  <c r="K53" i="29"/>
  <c r="L53" i="29"/>
  <c r="M53" i="29"/>
  <c r="N53" i="29"/>
  <c r="O53" i="29"/>
  <c r="F54" i="29"/>
  <c r="G54" i="29"/>
  <c r="H54" i="29"/>
  <c r="I54" i="29"/>
  <c r="J54" i="29"/>
  <c r="K54" i="29"/>
  <c r="L54" i="29"/>
  <c r="M54" i="29"/>
  <c r="N54" i="29"/>
  <c r="O54" i="29"/>
  <c r="F55" i="29"/>
  <c r="G55" i="29"/>
  <c r="H55" i="29"/>
  <c r="I55" i="29"/>
  <c r="J55" i="29"/>
  <c r="K55" i="29"/>
  <c r="L55" i="29"/>
  <c r="M55" i="29"/>
  <c r="N55" i="29"/>
  <c r="O55" i="29"/>
  <c r="G56" i="29"/>
  <c r="H56" i="29"/>
  <c r="I56" i="29"/>
  <c r="J56" i="29"/>
  <c r="K56" i="29"/>
  <c r="L56" i="29"/>
  <c r="M56" i="29"/>
  <c r="N56" i="29"/>
  <c r="O56" i="29"/>
  <c r="G57" i="29"/>
  <c r="H57" i="29"/>
  <c r="I57" i="29"/>
  <c r="J57" i="29"/>
  <c r="K57" i="29"/>
  <c r="L57" i="29"/>
  <c r="M57" i="29"/>
  <c r="N57" i="29"/>
  <c r="O57" i="29"/>
  <c r="F58" i="29"/>
  <c r="G58" i="29"/>
  <c r="H58" i="29"/>
  <c r="I58" i="29"/>
  <c r="J58" i="29"/>
  <c r="K58" i="29"/>
  <c r="L58" i="29"/>
  <c r="M58" i="29"/>
  <c r="N58" i="29"/>
  <c r="O58" i="29"/>
  <c r="F59" i="29"/>
  <c r="G59" i="29"/>
  <c r="H59" i="29"/>
  <c r="I59" i="29"/>
  <c r="J59" i="29"/>
  <c r="K59" i="29"/>
  <c r="L59" i="29"/>
  <c r="M59" i="29"/>
  <c r="N59" i="29"/>
  <c r="O59" i="29"/>
  <c r="F60" i="29"/>
  <c r="G60" i="29"/>
  <c r="I60" i="29"/>
  <c r="J60" i="29"/>
  <c r="K60" i="29"/>
  <c r="L60" i="29"/>
  <c r="M60" i="29"/>
  <c r="N60" i="29"/>
  <c r="O60" i="29"/>
  <c r="F61" i="29"/>
  <c r="G61" i="29"/>
  <c r="I61" i="29"/>
  <c r="J61" i="29"/>
  <c r="K61" i="29"/>
  <c r="L61" i="29"/>
  <c r="M61" i="29"/>
  <c r="N61" i="29"/>
  <c r="O61" i="29"/>
  <c r="F62" i="29"/>
  <c r="G62" i="29"/>
  <c r="H62" i="29"/>
  <c r="I62" i="29"/>
  <c r="J62" i="29"/>
  <c r="K62" i="29"/>
  <c r="L62" i="29"/>
  <c r="M62" i="29"/>
  <c r="N62" i="29"/>
  <c r="O62" i="29"/>
  <c r="F63" i="29"/>
  <c r="G63" i="29"/>
  <c r="H63" i="29"/>
  <c r="I63" i="29"/>
  <c r="J63" i="29"/>
  <c r="K63" i="29"/>
  <c r="L63" i="29"/>
  <c r="M63" i="29"/>
  <c r="N63" i="29"/>
  <c r="O63" i="29"/>
  <c r="F64" i="29"/>
  <c r="G64" i="29"/>
  <c r="I64" i="29"/>
  <c r="J64" i="29"/>
  <c r="K64" i="29"/>
  <c r="L64" i="29"/>
  <c r="M64" i="29"/>
  <c r="N64" i="29"/>
  <c r="O64" i="29"/>
  <c r="F65" i="29"/>
  <c r="G65" i="29"/>
  <c r="I65" i="29"/>
  <c r="J65" i="29"/>
  <c r="K65" i="29"/>
  <c r="L65" i="29"/>
  <c r="M65" i="29"/>
  <c r="N65" i="29"/>
  <c r="O65" i="29"/>
  <c r="F66" i="29"/>
  <c r="G66" i="29"/>
  <c r="H66" i="29"/>
  <c r="I66" i="29"/>
  <c r="J66" i="29"/>
  <c r="K66" i="29"/>
  <c r="L66" i="29"/>
  <c r="M66" i="29"/>
  <c r="N66" i="29"/>
  <c r="O66" i="29"/>
  <c r="F67" i="29"/>
  <c r="G67" i="29"/>
  <c r="H67" i="29"/>
  <c r="I67" i="29"/>
  <c r="J67" i="29"/>
  <c r="K67" i="29"/>
  <c r="L67" i="29"/>
  <c r="M67" i="29"/>
  <c r="N67" i="29"/>
  <c r="O67" i="29"/>
  <c r="F68" i="29"/>
  <c r="G68" i="29"/>
  <c r="I68" i="29"/>
  <c r="J68" i="29"/>
  <c r="K68" i="29"/>
  <c r="L68" i="29"/>
  <c r="M68" i="29"/>
  <c r="N68" i="29"/>
  <c r="O68" i="29"/>
  <c r="F69" i="29"/>
  <c r="G69" i="29"/>
  <c r="I69" i="29"/>
  <c r="J69" i="29"/>
  <c r="K69" i="29"/>
  <c r="L69" i="29"/>
  <c r="M69" i="29"/>
  <c r="N69" i="29"/>
  <c r="O69" i="29"/>
  <c r="F70" i="29"/>
  <c r="G70" i="29"/>
  <c r="H70" i="29"/>
  <c r="I70" i="29"/>
  <c r="J70" i="29"/>
  <c r="K70" i="29"/>
  <c r="L70" i="29"/>
  <c r="M70" i="29"/>
  <c r="N70" i="29"/>
  <c r="O70" i="29"/>
  <c r="F71" i="29"/>
  <c r="G71" i="29"/>
  <c r="H71" i="29"/>
  <c r="I71" i="29"/>
  <c r="J71" i="29"/>
  <c r="K71" i="29"/>
  <c r="L71" i="29"/>
  <c r="M71" i="29"/>
  <c r="N71" i="29"/>
  <c r="O71" i="29"/>
  <c r="F72" i="29"/>
  <c r="G72" i="29"/>
  <c r="I72" i="29"/>
  <c r="J72" i="29"/>
  <c r="K72" i="29"/>
  <c r="L72" i="29"/>
  <c r="M72" i="29"/>
  <c r="N72" i="29"/>
  <c r="O72" i="29"/>
  <c r="F73" i="29"/>
  <c r="G73" i="29"/>
  <c r="I73" i="29"/>
  <c r="J73" i="29"/>
  <c r="K73" i="29"/>
  <c r="L73" i="29"/>
  <c r="M73" i="29"/>
  <c r="N73" i="29"/>
  <c r="O73" i="29"/>
  <c r="F74" i="29"/>
  <c r="G74" i="29"/>
  <c r="H74" i="29"/>
  <c r="I74" i="29"/>
  <c r="J74" i="29"/>
  <c r="K74" i="29"/>
  <c r="L74" i="29"/>
  <c r="M74" i="29"/>
  <c r="N74" i="29"/>
  <c r="O74" i="29"/>
  <c r="F75" i="29"/>
  <c r="G75" i="29"/>
  <c r="H75" i="29"/>
  <c r="I75" i="29"/>
  <c r="J75" i="29"/>
  <c r="K75" i="29"/>
  <c r="L75" i="29"/>
  <c r="M75" i="29"/>
  <c r="N75" i="29"/>
  <c r="O75" i="29"/>
  <c r="F76" i="29"/>
  <c r="G76" i="29"/>
  <c r="I76" i="29"/>
  <c r="J76" i="29"/>
  <c r="K76" i="29"/>
  <c r="L76" i="29"/>
  <c r="M76" i="29"/>
  <c r="N76" i="29"/>
  <c r="O76" i="29"/>
  <c r="F77" i="29"/>
  <c r="G77" i="29"/>
  <c r="I77" i="29"/>
  <c r="J77" i="29"/>
  <c r="K77" i="29"/>
  <c r="L77" i="29"/>
  <c r="M77" i="29"/>
  <c r="N77" i="29"/>
  <c r="O77" i="29"/>
  <c r="F78" i="29"/>
  <c r="G78" i="29"/>
  <c r="H78" i="29"/>
  <c r="I78" i="29"/>
  <c r="J78" i="29"/>
  <c r="K78" i="29"/>
  <c r="L78" i="29"/>
  <c r="M78" i="29"/>
  <c r="N78" i="29"/>
  <c r="O78" i="29"/>
  <c r="F79" i="29"/>
  <c r="G79" i="29"/>
  <c r="H79" i="29"/>
  <c r="I79" i="29"/>
  <c r="J79" i="29"/>
  <c r="K79" i="29"/>
  <c r="L79" i="29"/>
  <c r="M79" i="29"/>
  <c r="N79" i="29"/>
  <c r="O79" i="29"/>
  <c r="F80" i="29"/>
  <c r="G80" i="29"/>
  <c r="I80" i="29"/>
  <c r="J80" i="29"/>
  <c r="K80" i="29"/>
  <c r="L80" i="29"/>
  <c r="M80" i="29"/>
  <c r="N80" i="29"/>
  <c r="O80" i="29"/>
  <c r="F81" i="29"/>
  <c r="G81" i="29"/>
  <c r="I81" i="29"/>
  <c r="J81" i="29"/>
  <c r="K81" i="29"/>
  <c r="L81" i="29"/>
  <c r="M81" i="29"/>
  <c r="N81" i="29"/>
  <c r="O81" i="29"/>
  <c r="F82" i="29"/>
  <c r="G82" i="29"/>
  <c r="H82" i="29"/>
  <c r="I82" i="29"/>
  <c r="J82" i="29"/>
  <c r="K82" i="29"/>
  <c r="L82" i="29"/>
  <c r="M82" i="29"/>
  <c r="N82" i="29"/>
  <c r="O82" i="29"/>
  <c r="F83" i="29"/>
  <c r="G83" i="29"/>
  <c r="H83" i="29"/>
  <c r="I83" i="29"/>
  <c r="J83" i="29"/>
  <c r="K83" i="29"/>
  <c r="L83" i="29"/>
  <c r="M83" i="29"/>
  <c r="N83" i="29"/>
  <c r="O83" i="29"/>
  <c r="F84" i="29"/>
  <c r="G84" i="29"/>
  <c r="I84" i="29"/>
  <c r="J84" i="29"/>
  <c r="K84" i="29"/>
  <c r="L84" i="29"/>
  <c r="M84" i="29"/>
  <c r="N84" i="29"/>
  <c r="O84" i="29"/>
  <c r="F85" i="29"/>
  <c r="G85" i="29"/>
  <c r="I85" i="29"/>
  <c r="J85" i="29"/>
  <c r="K85" i="29"/>
  <c r="L85" i="29"/>
  <c r="M85" i="29"/>
  <c r="N85" i="29"/>
  <c r="O85" i="29"/>
  <c r="F86" i="29"/>
  <c r="G86" i="29"/>
  <c r="H86" i="29"/>
  <c r="I86" i="29"/>
  <c r="J86" i="29"/>
  <c r="K86" i="29"/>
  <c r="L86" i="29"/>
  <c r="M86" i="29"/>
  <c r="N86" i="29"/>
  <c r="O86" i="29"/>
  <c r="F87" i="29"/>
  <c r="G87" i="29"/>
  <c r="H87" i="29"/>
  <c r="I87" i="29"/>
  <c r="J87" i="29"/>
  <c r="K87" i="29"/>
  <c r="L87" i="29"/>
  <c r="M87" i="29"/>
  <c r="N87" i="29"/>
  <c r="O87" i="29"/>
  <c r="F88" i="29"/>
  <c r="G88" i="29"/>
  <c r="I88" i="29"/>
  <c r="J88" i="29"/>
  <c r="K88" i="29"/>
  <c r="L88" i="29"/>
  <c r="M88" i="29"/>
  <c r="N88" i="29"/>
  <c r="O88" i="29"/>
  <c r="F89" i="29"/>
  <c r="G89" i="29"/>
  <c r="I89" i="29"/>
  <c r="J89" i="29"/>
  <c r="K89" i="29"/>
  <c r="L89" i="29"/>
  <c r="M89" i="29"/>
  <c r="N89" i="29"/>
  <c r="O89" i="29"/>
  <c r="F90" i="29"/>
  <c r="G90" i="29"/>
  <c r="H90" i="29"/>
  <c r="I90" i="29"/>
  <c r="J90" i="29"/>
  <c r="K90" i="29"/>
  <c r="L90" i="29"/>
  <c r="M90" i="29"/>
  <c r="N90" i="29"/>
  <c r="O90" i="29"/>
  <c r="F91" i="29"/>
  <c r="G91" i="29"/>
  <c r="H91" i="29"/>
  <c r="I91" i="29"/>
  <c r="J91" i="29"/>
  <c r="K91" i="29"/>
  <c r="L91" i="29"/>
  <c r="M91" i="29"/>
  <c r="N91" i="29"/>
  <c r="O91" i="29"/>
  <c r="F92" i="29"/>
  <c r="G92" i="29"/>
  <c r="I92" i="29"/>
  <c r="J92" i="29"/>
  <c r="K92" i="29"/>
  <c r="L92" i="29"/>
  <c r="M92" i="29"/>
  <c r="N92" i="29"/>
  <c r="O92" i="29"/>
  <c r="F93" i="29"/>
  <c r="G93" i="29"/>
  <c r="I93" i="29"/>
  <c r="J93" i="29"/>
  <c r="K93" i="29"/>
  <c r="L93" i="29"/>
  <c r="M93" i="29"/>
  <c r="N93" i="29"/>
  <c r="O93" i="29"/>
  <c r="F94" i="29"/>
  <c r="G94" i="29"/>
  <c r="H94" i="29"/>
  <c r="I94" i="29"/>
  <c r="J94" i="29"/>
  <c r="K94" i="29"/>
  <c r="L94" i="29"/>
  <c r="M94" i="29"/>
  <c r="N94" i="29"/>
  <c r="O94" i="29"/>
  <c r="F95" i="29"/>
  <c r="G95" i="29"/>
  <c r="H95" i="29"/>
  <c r="I95" i="29"/>
  <c r="J95" i="29"/>
  <c r="K95" i="29"/>
  <c r="L95" i="29"/>
  <c r="M95" i="29"/>
  <c r="N95" i="29"/>
  <c r="O95" i="29"/>
  <c r="F96" i="29"/>
  <c r="G96" i="29"/>
  <c r="I96" i="29"/>
  <c r="J96" i="29"/>
  <c r="K96" i="29"/>
  <c r="L96" i="29"/>
  <c r="M96" i="29"/>
  <c r="N96" i="29"/>
  <c r="O96" i="29"/>
  <c r="F97" i="29"/>
  <c r="G97" i="29"/>
  <c r="I97" i="29"/>
  <c r="J97" i="29"/>
  <c r="K97" i="29"/>
  <c r="L97" i="29"/>
  <c r="M97" i="29"/>
  <c r="N97" i="29"/>
  <c r="O97" i="29"/>
  <c r="G15" i="29"/>
  <c r="H15" i="29"/>
  <c r="I15" i="29"/>
  <c r="J15" i="29"/>
  <c r="K15" i="29"/>
  <c r="L15" i="29"/>
  <c r="M15" i="29"/>
  <c r="N15" i="29"/>
  <c r="O15" i="29"/>
  <c r="F15" i="29"/>
  <c r="AE199" i="29"/>
  <c r="AE197" i="29"/>
  <c r="AE196" i="29"/>
  <c r="AE195" i="29"/>
  <c r="AE194" i="29"/>
  <c r="AE191" i="29"/>
  <c r="AE189" i="29"/>
  <c r="AE185" i="29"/>
  <c r="AE179" i="29"/>
  <c r="AE177" i="29"/>
  <c r="AE175" i="29"/>
  <c r="AE173" i="29"/>
  <c r="AE172" i="29"/>
  <c r="AE171" i="29"/>
  <c r="AE170" i="29"/>
  <c r="AE169" i="29"/>
  <c r="AE166" i="29"/>
  <c r="AE165" i="29"/>
  <c r="AE164" i="29"/>
  <c r="AE163" i="29"/>
  <c r="AE162" i="29"/>
  <c r="AE155" i="29"/>
  <c r="AE154" i="29"/>
  <c r="AE151" i="29"/>
  <c r="AE150" i="29"/>
  <c r="AE147" i="29"/>
  <c r="AE145" i="29"/>
  <c r="AE144" i="29"/>
  <c r="AE143" i="29"/>
  <c r="AE142" i="29"/>
  <c r="AE139" i="29"/>
  <c r="AE138" i="29"/>
  <c r="AE137" i="29"/>
  <c r="AE136" i="29"/>
  <c r="AE135" i="29"/>
  <c r="AE134" i="29"/>
  <c r="AE129" i="29"/>
  <c r="AE128" i="29"/>
  <c r="AE126" i="29"/>
  <c r="AE125" i="29"/>
  <c r="AE124" i="29"/>
  <c r="AE123" i="29"/>
  <c r="AE122" i="29"/>
  <c r="AE121" i="29"/>
  <c r="AE120" i="29"/>
  <c r="AE119" i="29"/>
  <c r="AE118" i="29"/>
  <c r="AE117" i="29"/>
  <c r="AE116" i="29"/>
  <c r="AE115" i="29"/>
  <c r="AE114" i="29"/>
  <c r="AE105" i="29"/>
  <c r="AE101" i="29"/>
  <c r="AH203" i="29"/>
  <c r="AH202" i="29"/>
  <c r="AH201" i="29"/>
  <c r="W197" i="29"/>
  <c r="W196" i="29"/>
  <c r="W195" i="29"/>
  <c r="W194" i="29"/>
  <c r="W191" i="29"/>
  <c r="W189" i="29"/>
  <c r="W185" i="29"/>
  <c r="W179" i="29"/>
  <c r="W177" i="29"/>
  <c r="W175" i="29"/>
  <c r="W173" i="29"/>
  <c r="W172" i="29"/>
  <c r="W171" i="29"/>
  <c r="W170" i="29"/>
  <c r="W169" i="29"/>
  <c r="W166" i="29"/>
  <c r="W165" i="29"/>
  <c r="W164" i="29"/>
  <c r="W163" i="29"/>
  <c r="W162" i="29"/>
  <c r="W155" i="29"/>
  <c r="W154" i="29"/>
  <c r="W151" i="29"/>
  <c r="W150" i="29"/>
  <c r="W147" i="29"/>
  <c r="W145" i="29"/>
  <c r="W144" i="29"/>
  <c r="W143" i="29"/>
  <c r="W142" i="29"/>
  <c r="W139" i="29"/>
  <c r="W138" i="29"/>
  <c r="W137" i="29"/>
  <c r="W136" i="29"/>
  <c r="W135" i="29"/>
  <c r="W134" i="29"/>
  <c r="W129" i="29"/>
  <c r="W128" i="29"/>
  <c r="W126" i="29"/>
  <c r="W125" i="29"/>
  <c r="W124" i="29"/>
  <c r="W123" i="29"/>
  <c r="W122" i="29"/>
  <c r="W121" i="29"/>
  <c r="W120" i="29"/>
  <c r="W119" i="29"/>
  <c r="W118" i="29"/>
  <c r="W117" i="29"/>
  <c r="W116" i="29"/>
  <c r="W115" i="29"/>
  <c r="W114" i="29"/>
  <c r="W105" i="29"/>
  <c r="W101" i="29"/>
  <c r="R199" i="29"/>
  <c r="R185" i="29"/>
  <c r="R177" i="29"/>
  <c r="P199" i="29"/>
  <c r="P197" i="29"/>
  <c r="R197" i="29" s="1"/>
  <c r="P196" i="29"/>
  <c r="R196" i="29" s="1"/>
  <c r="P195" i="29"/>
  <c r="R195" i="29" s="1"/>
  <c r="P194" i="29"/>
  <c r="P191" i="29"/>
  <c r="R191" i="29" s="1"/>
  <c r="P189" i="29"/>
  <c r="R189" i="29" s="1"/>
  <c r="P179" i="29"/>
  <c r="R179" i="29" s="1"/>
  <c r="P175" i="29"/>
  <c r="R175" i="29" s="1"/>
  <c r="P173" i="29"/>
  <c r="R173" i="29" s="1"/>
  <c r="P172" i="29"/>
  <c r="R172" i="29" s="1"/>
  <c r="P171" i="29"/>
  <c r="R171" i="29" s="1"/>
  <c r="P170" i="29"/>
  <c r="R170" i="29" s="1"/>
  <c r="P169" i="29"/>
  <c r="P166" i="29"/>
  <c r="R166" i="29" s="1"/>
  <c r="P165" i="29"/>
  <c r="R165" i="29" s="1"/>
  <c r="P164" i="29"/>
  <c r="R164" i="29" s="1"/>
  <c r="P163" i="29"/>
  <c r="R163" i="29" s="1"/>
  <c r="P162" i="29"/>
  <c r="P155" i="29"/>
  <c r="P154" i="29"/>
  <c r="P151" i="29"/>
  <c r="P150" i="29"/>
  <c r="P147" i="29"/>
  <c r="R147" i="29" s="1"/>
  <c r="P145" i="29"/>
  <c r="R145" i="29" s="1"/>
  <c r="P144" i="29"/>
  <c r="R144" i="29" s="1"/>
  <c r="P143" i="29"/>
  <c r="R143" i="29" s="1"/>
  <c r="P142" i="29"/>
  <c r="R142" i="29" s="1"/>
  <c r="P139" i="29"/>
  <c r="R139" i="29" s="1"/>
  <c r="P138" i="29"/>
  <c r="R138" i="29" s="1"/>
  <c r="P137" i="29"/>
  <c r="R137" i="29" s="1"/>
  <c r="P136" i="29"/>
  <c r="R136" i="29" s="1"/>
  <c r="P135" i="29"/>
  <c r="R135" i="29" s="1"/>
  <c r="P134" i="29"/>
  <c r="P129" i="29"/>
  <c r="R129" i="29" s="1"/>
  <c r="P128" i="29"/>
  <c r="R128" i="29" s="1"/>
  <c r="P126" i="29"/>
  <c r="R126" i="29" s="1"/>
  <c r="P125" i="29"/>
  <c r="R125" i="29" s="1"/>
  <c r="P124" i="29"/>
  <c r="R124" i="29" s="1"/>
  <c r="P123" i="29"/>
  <c r="R123" i="29" s="1"/>
  <c r="P122" i="29"/>
  <c r="R122" i="29" s="1"/>
  <c r="P121" i="29"/>
  <c r="R121" i="29" s="1"/>
  <c r="P120" i="29"/>
  <c r="R120" i="29" s="1"/>
  <c r="P119" i="29"/>
  <c r="R119" i="29" s="1"/>
  <c r="P118" i="29"/>
  <c r="R118" i="29" s="1"/>
  <c r="P117" i="29"/>
  <c r="R117" i="29" s="1"/>
  <c r="P116" i="29"/>
  <c r="R116" i="29" s="1"/>
  <c r="P115" i="29"/>
  <c r="R115" i="29" s="1"/>
  <c r="P114" i="29"/>
  <c r="P105" i="29"/>
  <c r="R105" i="29" s="1"/>
  <c r="P101" i="29"/>
  <c r="AG116" i="29" l="1"/>
  <c r="AH116" i="29" s="1"/>
  <c r="AG120" i="29"/>
  <c r="AH120" i="29" s="1"/>
  <c r="AG124" i="29"/>
  <c r="AH124" i="29" s="1"/>
  <c r="AG137" i="29"/>
  <c r="AH137" i="29" s="1"/>
  <c r="AG143" i="29"/>
  <c r="AH143" i="29" s="1"/>
  <c r="AG105" i="29"/>
  <c r="AH105" i="29" s="1"/>
  <c r="AG138" i="29"/>
  <c r="AH138" i="29" s="1"/>
  <c r="P153" i="29"/>
  <c r="AG118" i="29"/>
  <c r="AH118" i="29" s="1"/>
  <c r="AG122" i="29"/>
  <c r="AH122" i="29" s="1"/>
  <c r="AG135" i="29"/>
  <c r="AH135" i="29" s="1"/>
  <c r="AG139" i="29"/>
  <c r="AH139" i="29" s="1"/>
  <c r="AG145" i="29"/>
  <c r="AH145" i="29" s="1"/>
  <c r="AG164" i="29"/>
  <c r="AH164" i="29" s="1"/>
  <c r="P99" i="29"/>
  <c r="R101" i="29"/>
  <c r="R99" i="29" s="1"/>
  <c r="P133" i="29"/>
  <c r="AH102" i="29"/>
  <c r="AG115" i="29"/>
  <c r="AH115" i="29" s="1"/>
  <c r="AG119" i="29"/>
  <c r="AH119" i="29" s="1"/>
  <c r="AG123" i="29"/>
  <c r="AH123" i="29" s="1"/>
  <c r="AG114" i="29"/>
  <c r="P141" i="29"/>
  <c r="P113" i="29"/>
  <c r="P111" i="29" s="1"/>
  <c r="AG155" i="29"/>
  <c r="AE153" i="29"/>
  <c r="AG154" i="29"/>
  <c r="P149" i="29"/>
  <c r="AG147" i="29"/>
  <c r="AH147" i="29" s="1"/>
  <c r="AG142" i="29"/>
  <c r="AG144" i="29"/>
  <c r="AH144" i="29" s="1"/>
  <c r="R141" i="29"/>
  <c r="AE133" i="29"/>
  <c r="AG136" i="29"/>
  <c r="AH136" i="29" s="1"/>
  <c r="W133" i="29"/>
  <c r="R134" i="29"/>
  <c r="R133" i="29" s="1"/>
  <c r="AG129" i="29"/>
  <c r="AH129" i="29" s="1"/>
  <c r="AG128" i="29"/>
  <c r="AH128" i="29" s="1"/>
  <c r="AG117" i="29"/>
  <c r="AH117" i="29" s="1"/>
  <c r="AG121" i="29"/>
  <c r="AH121" i="29" s="1"/>
  <c r="AG125" i="29"/>
  <c r="AH125" i="29" s="1"/>
  <c r="R114" i="29"/>
  <c r="R113" i="29" s="1"/>
  <c r="R111" i="29" s="1"/>
  <c r="W99" i="29"/>
  <c r="AH103" i="29"/>
  <c r="W161" i="29"/>
  <c r="AG166" i="29"/>
  <c r="AH166" i="29" s="1"/>
  <c r="AG171" i="29"/>
  <c r="AH171" i="29" s="1"/>
  <c r="AG165" i="29"/>
  <c r="AH165" i="29" s="1"/>
  <c r="AG163" i="29"/>
  <c r="AH163" i="29" s="1"/>
  <c r="P161" i="29"/>
  <c r="R162" i="29"/>
  <c r="R161" i="29" s="1"/>
  <c r="AG170" i="29"/>
  <c r="AH170" i="29" s="1"/>
  <c r="AE168" i="29"/>
  <c r="AG172" i="29"/>
  <c r="AH172" i="29" s="1"/>
  <c r="AG173" i="29"/>
  <c r="AH173" i="29" s="1"/>
  <c r="P168" i="29"/>
  <c r="R169" i="29"/>
  <c r="R168" i="29" s="1"/>
  <c r="AG191" i="29"/>
  <c r="AH191" i="29" s="1"/>
  <c r="AG197" i="29"/>
  <c r="AH197" i="29" s="1"/>
  <c r="P193" i="29"/>
  <c r="AG175" i="29"/>
  <c r="AH175" i="29" s="1"/>
  <c r="AG177" i="29"/>
  <c r="AH177" i="29" s="1"/>
  <c r="AG179" i="29"/>
  <c r="AH179" i="29" s="1"/>
  <c r="AG195" i="29"/>
  <c r="AH195" i="29" s="1"/>
  <c r="AG196" i="29"/>
  <c r="AH196" i="29" s="1"/>
  <c r="AE193" i="29"/>
  <c r="R194" i="29"/>
  <c r="R193" i="29" s="1"/>
  <c r="AG189" i="29"/>
  <c r="AH189" i="29" s="1"/>
  <c r="AG185" i="29"/>
  <c r="AH185" i="29" s="1"/>
  <c r="AH187" i="29"/>
  <c r="W149" i="29"/>
  <c r="AG151" i="29"/>
  <c r="W113" i="29"/>
  <c r="W111" i="29" s="1"/>
  <c r="AH126" i="29"/>
  <c r="AG101" i="29"/>
  <c r="AG194" i="29"/>
  <c r="W168" i="29"/>
  <c r="W193" i="29"/>
  <c r="W199" i="29"/>
  <c r="AE141" i="29"/>
  <c r="AG169" i="29"/>
  <c r="W141" i="29"/>
  <c r="W153" i="29"/>
  <c r="AE99" i="29"/>
  <c r="AE149" i="29"/>
  <c r="AE161" i="29"/>
  <c r="AG134" i="29"/>
  <c r="AG150" i="29"/>
  <c r="AG162" i="29"/>
  <c r="W68" i="29"/>
  <c r="W97" i="29"/>
  <c r="P96" i="29"/>
  <c r="R96" i="29" s="1"/>
  <c r="AE93" i="29"/>
  <c r="W93" i="29"/>
  <c r="P92" i="29"/>
  <c r="R92" i="29" s="1"/>
  <c r="W89" i="29"/>
  <c r="P88" i="29"/>
  <c r="R88" i="29" s="1"/>
  <c r="W85" i="29"/>
  <c r="P85" i="29"/>
  <c r="R85" i="29" s="1"/>
  <c r="P84" i="29"/>
  <c r="R84" i="29" s="1"/>
  <c r="W81" i="29"/>
  <c r="W79" i="29"/>
  <c r="W77" i="29"/>
  <c r="AE76" i="29"/>
  <c r="P76" i="29"/>
  <c r="R76" i="29" s="1"/>
  <c r="P75" i="29"/>
  <c r="R75" i="29" s="1"/>
  <c r="W73" i="29"/>
  <c r="AE72" i="29"/>
  <c r="P72" i="29"/>
  <c r="R72" i="29" s="1"/>
  <c r="W69" i="29"/>
  <c r="AE68" i="29"/>
  <c r="P68" i="29"/>
  <c r="R68" i="29" s="1"/>
  <c r="P67" i="29"/>
  <c r="R67" i="29" s="1"/>
  <c r="W84" i="29"/>
  <c r="AE67" i="29"/>
  <c r="P91" i="29"/>
  <c r="R91" i="29" s="1"/>
  <c r="AE83" i="29"/>
  <c r="P71" i="29"/>
  <c r="R71" i="29" s="1"/>
  <c r="AE92" i="29"/>
  <c r="AE80" i="29"/>
  <c r="AE97" i="29"/>
  <c r="P97" i="29"/>
  <c r="R97" i="29" s="1"/>
  <c r="P81" i="29"/>
  <c r="R81" i="29" s="1"/>
  <c r="AE77" i="29"/>
  <c r="P69" i="29"/>
  <c r="R69" i="29" s="1"/>
  <c r="AE96" i="29"/>
  <c r="AE88" i="29"/>
  <c r="AE84" i="29"/>
  <c r="P80" i="29"/>
  <c r="R80" i="29" s="1"/>
  <c r="P93" i="29"/>
  <c r="R93" i="29" s="1"/>
  <c r="AE89" i="29"/>
  <c r="P89" i="29"/>
  <c r="R89" i="29" s="1"/>
  <c r="P87" i="29"/>
  <c r="R87" i="29" s="1"/>
  <c r="AE85" i="29"/>
  <c r="W95" i="29"/>
  <c r="AE81" i="29"/>
  <c r="P73" i="29"/>
  <c r="R73" i="29" s="1"/>
  <c r="W67" i="29"/>
  <c r="W91" i="29"/>
  <c r="W87" i="29"/>
  <c r="W83" i="29"/>
  <c r="W75" i="29"/>
  <c r="W71" i="29"/>
  <c r="P77" i="29"/>
  <c r="R77" i="29" s="1"/>
  <c r="AE73" i="29"/>
  <c r="AE69" i="29"/>
  <c r="W96" i="29"/>
  <c r="AE95" i="29"/>
  <c r="P95" i="29"/>
  <c r="R95" i="29" s="1"/>
  <c r="W92" i="29"/>
  <c r="AE91" i="29"/>
  <c r="W88" i="29"/>
  <c r="AE87" i="29"/>
  <c r="P83" i="29"/>
  <c r="R83" i="29" s="1"/>
  <c r="W80" i="29"/>
  <c r="AE79" i="29"/>
  <c r="P79" i="29"/>
  <c r="R79" i="29" s="1"/>
  <c r="W76" i="29"/>
  <c r="AE75" i="29"/>
  <c r="W72" i="29"/>
  <c r="AE71" i="29"/>
  <c r="AE113" i="29"/>
  <c r="AE111" i="29" s="1"/>
  <c r="AG85" i="29" l="1"/>
  <c r="AH85" i="29" s="1"/>
  <c r="W131" i="29"/>
  <c r="W157" i="29" s="1"/>
  <c r="AG153" i="29"/>
  <c r="W181" i="29"/>
  <c r="P131" i="29"/>
  <c r="P157" i="29" s="1"/>
  <c r="AE131" i="29"/>
  <c r="AE157" i="29" s="1"/>
  <c r="AE181" i="29"/>
  <c r="R131" i="29"/>
  <c r="AG113" i="29"/>
  <c r="AG111" i="29" s="1"/>
  <c r="AG141" i="29"/>
  <c r="AH142" i="29"/>
  <c r="AH141" i="29" s="1"/>
  <c r="AH114" i="29"/>
  <c r="AH113" i="29" s="1"/>
  <c r="AH111" i="29" s="1"/>
  <c r="P181" i="29"/>
  <c r="R181" i="29"/>
  <c r="AG96" i="29"/>
  <c r="AH96" i="29" s="1"/>
  <c r="AG97" i="29"/>
  <c r="AH97" i="29" s="1"/>
  <c r="AG93" i="29"/>
  <c r="AH93" i="29" s="1"/>
  <c r="AG77" i="29"/>
  <c r="AH77" i="29" s="1"/>
  <c r="AG133" i="29"/>
  <c r="AH134" i="29"/>
  <c r="AH133" i="29" s="1"/>
  <c r="AG193" i="29"/>
  <c r="AH194" i="29"/>
  <c r="AH193" i="29" s="1"/>
  <c r="AG83" i="29"/>
  <c r="AH83" i="29" s="1"/>
  <c r="AG161" i="29"/>
  <c r="AH162" i="29"/>
  <c r="AH161" i="29" s="1"/>
  <c r="AG81" i="29"/>
  <c r="AH81" i="29" s="1"/>
  <c r="AG149" i="29"/>
  <c r="AG67" i="29"/>
  <c r="AH67" i="29" s="1"/>
  <c r="AG199" i="29"/>
  <c r="AH200" i="29"/>
  <c r="AH199" i="29" s="1"/>
  <c r="AG168" i="29"/>
  <c r="AH169" i="29"/>
  <c r="AH168" i="29" s="1"/>
  <c r="AG99" i="29"/>
  <c r="AH99" i="29" s="1"/>
  <c r="AH101" i="29"/>
  <c r="AG69" i="29"/>
  <c r="AH69" i="29" s="1"/>
  <c r="AG79" i="29"/>
  <c r="AH79" i="29" s="1"/>
  <c r="AG68" i="29"/>
  <c r="AH68" i="29" s="1"/>
  <c r="AG72" i="29"/>
  <c r="AH72" i="29" s="1"/>
  <c r="AG92" i="29"/>
  <c r="AH92" i="29" s="1"/>
  <c r="AG88" i="29"/>
  <c r="AH88" i="29" s="1"/>
  <c r="AG71" i="29"/>
  <c r="AH71" i="29" s="1"/>
  <c r="AG91" i="29"/>
  <c r="AH91" i="29" s="1"/>
  <c r="AG87" i="29"/>
  <c r="AH87" i="29" s="1"/>
  <c r="AG73" i="29"/>
  <c r="AH73" i="29" s="1"/>
  <c r="AG75" i="29"/>
  <c r="AH75" i="29" s="1"/>
  <c r="AG89" i="29"/>
  <c r="AH89" i="29" s="1"/>
  <c r="AG76" i="29"/>
  <c r="AH76" i="29" s="1"/>
  <c r="AG84" i="29"/>
  <c r="AH84" i="29" s="1"/>
  <c r="AG80" i="29"/>
  <c r="AH80" i="29" s="1"/>
  <c r="AG95" i="29"/>
  <c r="AH95" i="29" s="1"/>
  <c r="AG131" i="29" l="1"/>
  <c r="AG157" i="29" s="1"/>
  <c r="AH131" i="29"/>
  <c r="AG181" i="29"/>
  <c r="AH181" i="29"/>
  <c r="W19" i="29" l="1"/>
  <c r="W23" i="29"/>
  <c r="W27" i="29"/>
  <c r="W31" i="29"/>
  <c r="W35" i="29"/>
  <c r="W47" i="29" l="1"/>
  <c r="W43" i="29"/>
  <c r="W39" i="29"/>
  <c r="W59" i="29"/>
  <c r="W55" i="29"/>
  <c r="W51" i="29"/>
  <c r="W63" i="29"/>
  <c r="W15" i="29"/>
  <c r="W64" i="29"/>
  <c r="P63" i="29"/>
  <c r="R63" i="29" s="1"/>
  <c r="W60" i="29"/>
  <c r="AE59" i="29"/>
  <c r="P59" i="29"/>
  <c r="R59" i="29" s="1"/>
  <c r="W56" i="29"/>
  <c r="W52" i="29"/>
  <c r="AE51" i="29"/>
  <c r="P51" i="29"/>
  <c r="R51" i="29" s="1"/>
  <c r="W44" i="29"/>
  <c r="P43" i="29"/>
  <c r="R43" i="29" s="1"/>
  <c r="AE35" i="29"/>
  <c r="AG35" i="29" s="1"/>
  <c r="AE63" i="29"/>
  <c r="AE55" i="29"/>
  <c r="P55" i="29"/>
  <c r="R55" i="29" s="1"/>
  <c r="W48" i="29"/>
  <c r="AE47" i="29"/>
  <c r="AG47" i="29" s="1"/>
  <c r="P47" i="29"/>
  <c r="R47" i="29" s="1"/>
  <c r="AE43" i="29"/>
  <c r="W40" i="29"/>
  <c r="AE39" i="29"/>
  <c r="P39" i="29"/>
  <c r="R39" i="29" s="1"/>
  <c r="W36" i="29"/>
  <c r="P35" i="29"/>
  <c r="R35" i="29" s="1"/>
  <c r="W32" i="29"/>
  <c r="AE31" i="29"/>
  <c r="AG31" i="29" s="1"/>
  <c r="P31" i="29"/>
  <c r="R31" i="29" s="1"/>
  <c r="W28" i="29"/>
  <c r="AE27" i="29"/>
  <c r="AG27" i="29" s="1"/>
  <c r="P27" i="29"/>
  <c r="R27" i="29" s="1"/>
  <c r="W24" i="29"/>
  <c r="AE23" i="29"/>
  <c r="AG23" i="29" s="1"/>
  <c r="P23" i="29"/>
  <c r="R23" i="29" s="1"/>
  <c r="P15" i="29"/>
  <c r="R15" i="29" s="1"/>
  <c r="W65" i="29"/>
  <c r="AE64" i="29"/>
  <c r="P64" i="29"/>
  <c r="R64" i="29" s="1"/>
  <c r="W61" i="29"/>
  <c r="AE60" i="29"/>
  <c r="P60" i="29"/>
  <c r="R60" i="29" s="1"/>
  <c r="W57" i="29"/>
  <c r="AE56" i="29"/>
  <c r="P56" i="29"/>
  <c r="R56" i="29" s="1"/>
  <c r="W53" i="29"/>
  <c r="AE52" i="29"/>
  <c r="P52" i="29"/>
  <c r="R52" i="29" s="1"/>
  <c r="W49" i="29"/>
  <c r="AE48" i="29"/>
  <c r="P48" i="29"/>
  <c r="R48" i="29" s="1"/>
  <c r="W45" i="29"/>
  <c r="AE44" i="29"/>
  <c r="P44" i="29"/>
  <c r="R44" i="29" s="1"/>
  <c r="W41" i="29"/>
  <c r="AE40" i="29"/>
  <c r="P40" i="29"/>
  <c r="R40" i="29" s="1"/>
  <c r="W37" i="29"/>
  <c r="AE36" i="29"/>
  <c r="P36" i="29"/>
  <c r="R36" i="29" s="1"/>
  <c r="W33" i="29"/>
  <c r="AE32" i="29"/>
  <c r="P32" i="29"/>
  <c r="R32" i="29" s="1"/>
  <c r="W29" i="29"/>
  <c r="AE28" i="29"/>
  <c r="P28" i="29"/>
  <c r="R28" i="29" s="1"/>
  <c r="W25" i="29"/>
  <c r="AE24" i="29"/>
  <c r="P24" i="29"/>
  <c r="R24" i="29" s="1"/>
  <c r="W21" i="29"/>
  <c r="AE20" i="29"/>
  <c r="P20" i="29"/>
  <c r="R20" i="29" s="1"/>
  <c r="W17" i="29"/>
  <c r="AE16" i="29"/>
  <c r="P16" i="29"/>
  <c r="R16" i="29" s="1"/>
  <c r="W20" i="29"/>
  <c r="AE19" i="29"/>
  <c r="AG19" i="29" s="1"/>
  <c r="P19" i="29"/>
  <c r="R19" i="29" s="1"/>
  <c r="W16" i="29"/>
  <c r="AE15" i="29"/>
  <c r="AE65" i="29"/>
  <c r="P65" i="29"/>
  <c r="R65" i="29" s="1"/>
  <c r="AE61" i="29"/>
  <c r="P61" i="29"/>
  <c r="R61" i="29" s="1"/>
  <c r="AE57" i="29"/>
  <c r="P57" i="29"/>
  <c r="R57" i="29" s="1"/>
  <c r="AE53" i="29"/>
  <c r="P53" i="29"/>
  <c r="R53" i="29" s="1"/>
  <c r="AE49" i="29"/>
  <c r="P49" i="29"/>
  <c r="R49" i="29" s="1"/>
  <c r="AE45" i="29"/>
  <c r="P45" i="29"/>
  <c r="R45" i="29" s="1"/>
  <c r="AE41" i="29"/>
  <c r="P41" i="29"/>
  <c r="R41" i="29" s="1"/>
  <c r="AE37" i="29"/>
  <c r="P37" i="29"/>
  <c r="R37" i="29" s="1"/>
  <c r="AE33" i="29"/>
  <c r="P33" i="29"/>
  <c r="R33" i="29" s="1"/>
  <c r="AE29" i="29"/>
  <c r="P29" i="29"/>
  <c r="R29" i="29" s="1"/>
  <c r="AE25" i="29"/>
  <c r="P25" i="29"/>
  <c r="R25" i="29" s="1"/>
  <c r="AE21" i="29"/>
  <c r="P21" i="29"/>
  <c r="R21" i="29" s="1"/>
  <c r="AE17" i="29"/>
  <c r="P17" i="29"/>
  <c r="AG49" i="29" l="1"/>
  <c r="AH49" i="29" s="1"/>
  <c r="AG32" i="29"/>
  <c r="AH32" i="29" s="1"/>
  <c r="AG43" i="29"/>
  <c r="AH43" i="29" s="1"/>
  <c r="AG59" i="29"/>
  <c r="AH59" i="29" s="1"/>
  <c r="AG55" i="29"/>
  <c r="AH55" i="29" s="1"/>
  <c r="AG48" i="29"/>
  <c r="AH48" i="29" s="1"/>
  <c r="AG29" i="29"/>
  <c r="AH29" i="29" s="1"/>
  <c r="AG45" i="29"/>
  <c r="AH45" i="29" s="1"/>
  <c r="AG15" i="29"/>
  <c r="AH15" i="29" s="1"/>
  <c r="AG39" i="29"/>
  <c r="AH39" i="29" s="1"/>
  <c r="AG37" i="29"/>
  <c r="AH37" i="29" s="1"/>
  <c r="AG16" i="29"/>
  <c r="AH16" i="29" s="1"/>
  <c r="AG17" i="29"/>
  <c r="AG63" i="29"/>
  <c r="AH63" i="29" s="1"/>
  <c r="AG20" i="29"/>
  <c r="AH20" i="29" s="1"/>
  <c r="AG51" i="29"/>
  <c r="AH51" i="29" s="1"/>
  <c r="W8" i="29"/>
  <c r="AG25" i="29"/>
  <c r="AH25" i="29" s="1"/>
  <c r="AG60" i="29"/>
  <c r="AH60" i="29" s="1"/>
  <c r="AG21" i="29"/>
  <c r="AH21" i="29" s="1"/>
  <c r="AG65" i="29"/>
  <c r="AH65" i="29" s="1"/>
  <c r="AG61" i="29"/>
  <c r="AH61" i="29" s="1"/>
  <c r="AG24" i="29"/>
  <c r="AH24" i="29" s="1"/>
  <c r="AG33" i="29"/>
  <c r="AH33" i="29" s="1"/>
  <c r="AG53" i="29"/>
  <c r="AH53" i="29" s="1"/>
  <c r="AG57" i="29"/>
  <c r="AH57" i="29" s="1"/>
  <c r="AH35" i="29"/>
  <c r="AG64" i="29"/>
  <c r="AH64" i="29" s="1"/>
  <c r="AG28" i="29"/>
  <c r="AH28" i="29" s="1"/>
  <c r="AG36" i="29"/>
  <c r="AH36" i="29" s="1"/>
  <c r="P12" i="29"/>
  <c r="P107" i="29" s="1"/>
  <c r="P205" i="29" s="1"/>
  <c r="AG41" i="29"/>
  <c r="AH41" i="29" s="1"/>
  <c r="AG56" i="29"/>
  <c r="AH56" i="29" s="1"/>
  <c r="AH27" i="29"/>
  <c r="AH31" i="29"/>
  <c r="AG40" i="29"/>
  <c r="AH40" i="29" s="1"/>
  <c r="AH47" i="29"/>
  <c r="AG44" i="29"/>
  <c r="AH44" i="29" s="1"/>
  <c r="AG52" i="29"/>
  <c r="AH52" i="29" s="1"/>
  <c r="AH19" i="29"/>
  <c r="R10" i="29"/>
  <c r="R8" i="29"/>
  <c r="AH23" i="29"/>
  <c r="W10" i="29"/>
  <c r="AE10" i="29"/>
  <c r="AE8" i="29"/>
  <c r="AE12" i="29"/>
  <c r="AE107" i="29" s="1"/>
  <c r="AE205" i="29" s="1"/>
  <c r="R17" i="29"/>
  <c r="P10" i="29"/>
  <c r="W12" i="29"/>
  <c r="W107" i="29" s="1"/>
  <c r="W205" i="29" s="1"/>
  <c r="P8" i="29"/>
  <c r="AG8" i="29" l="1"/>
  <c r="AG12" i="29"/>
  <c r="AG107" i="29" s="1"/>
  <c r="AG205" i="29" s="1"/>
  <c r="AH8" i="29"/>
  <c r="AG10" i="29"/>
  <c r="R12" i="29"/>
  <c r="R107" i="29" s="1"/>
  <c r="R205" i="29" s="1"/>
  <c r="AH17" i="29"/>
  <c r="AH12" i="29" s="1"/>
  <c r="AH107" i="29" s="1"/>
  <c r="AH205" i="29" s="1"/>
  <c r="AH10" i="29"/>
  <c r="AM181" i="29" l="1"/>
  <c r="U99" i="29"/>
  <c r="U149" i="29"/>
  <c r="U153" i="29"/>
  <c r="U193" i="29"/>
  <c r="U199" i="29"/>
  <c r="N99" i="29"/>
  <c r="N149" i="29"/>
  <c r="N153" i="29"/>
  <c r="N193" i="29"/>
  <c r="N199" i="29"/>
  <c r="AJ199" i="29"/>
  <c r="AJ193" i="29"/>
  <c r="S92" i="4" l="1"/>
  <c r="S87" i="4"/>
  <c r="S76" i="4"/>
  <c r="S71" i="4"/>
  <c r="L91" i="4"/>
  <c r="L75" i="4"/>
  <c r="S60" i="4"/>
  <c r="S55" i="4"/>
  <c r="S44" i="4"/>
  <c r="S39" i="4"/>
  <c r="S28" i="4"/>
  <c r="S23" i="4"/>
  <c r="L96" i="4"/>
  <c r="L48" i="4"/>
  <c r="L27" i="4"/>
  <c r="N168" i="29"/>
  <c r="N141" i="29"/>
  <c r="L55" i="4"/>
  <c r="L44" i="4"/>
  <c r="L23" i="4"/>
  <c r="S88" i="4"/>
  <c r="S83" i="4"/>
  <c r="S72" i="4"/>
  <c r="S67" i="4"/>
  <c r="S51" i="4"/>
  <c r="L80" i="4"/>
  <c r="L59" i="4"/>
  <c r="L43" i="4"/>
  <c r="L32" i="4"/>
  <c r="L88" i="4"/>
  <c r="L83" i="4"/>
  <c r="L72" i="4"/>
  <c r="L67" i="4"/>
  <c r="L56" i="4"/>
  <c r="L51" i="4"/>
  <c r="L40" i="4"/>
  <c r="L35" i="4"/>
  <c r="L24" i="4"/>
  <c r="S56" i="4"/>
  <c r="S40" i="4"/>
  <c r="S35" i="4"/>
  <c r="S24" i="4"/>
  <c r="S19" i="4"/>
  <c r="L95" i="4"/>
  <c r="L84" i="4"/>
  <c r="L79" i="4"/>
  <c r="L68" i="4"/>
  <c r="L52" i="4"/>
  <c r="L47" i="4"/>
  <c r="L36" i="4"/>
  <c r="L31" i="4"/>
  <c r="S96" i="4"/>
  <c r="S91" i="4"/>
  <c r="S80" i="4"/>
  <c r="S59" i="4"/>
  <c r="S48" i="4"/>
  <c r="S43" i="4"/>
  <c r="S32" i="4"/>
  <c r="S27" i="4"/>
  <c r="L19" i="4"/>
  <c r="S95" i="4"/>
  <c r="S84" i="4"/>
  <c r="S79" i="4"/>
  <c r="S68" i="4"/>
  <c r="S52" i="4"/>
  <c r="S47" i="4"/>
  <c r="S36" i="4"/>
  <c r="S31" i="4"/>
  <c r="S20" i="4"/>
  <c r="N133" i="29"/>
  <c r="U113" i="29"/>
  <c r="U12" i="29"/>
  <c r="U8" i="29"/>
  <c r="S15" i="4"/>
  <c r="U161" i="29"/>
  <c r="N161" i="29"/>
  <c r="L87" i="4"/>
  <c r="L76" i="4"/>
  <c r="N113" i="29"/>
  <c r="N12" i="29"/>
  <c r="N10" i="29"/>
  <c r="L20" i="4"/>
  <c r="N8" i="29"/>
  <c r="L15" i="4"/>
  <c r="U141" i="29"/>
  <c r="S75" i="4"/>
  <c r="U10" i="29"/>
  <c r="L92" i="4"/>
  <c r="L71" i="4"/>
  <c r="L60" i="4"/>
  <c r="L39" i="4"/>
  <c r="L28" i="4"/>
  <c r="U133" i="29"/>
  <c r="U168" i="29"/>
  <c r="AI37" i="29"/>
  <c r="AI89" i="29"/>
  <c r="AI57" i="29"/>
  <c r="AI41" i="29"/>
  <c r="AI25" i="29"/>
  <c r="AI97" i="29"/>
  <c r="AI81" i="29"/>
  <c r="AI73" i="29"/>
  <c r="AI85" i="29"/>
  <c r="AI49" i="29"/>
  <c r="AI33" i="29"/>
  <c r="AI93" i="29"/>
  <c r="AI77" i="29"/>
  <c r="AI69" i="29"/>
  <c r="AI61" i="29"/>
  <c r="AI53" i="29"/>
  <c r="AI45" i="29"/>
  <c r="AI29" i="29"/>
  <c r="AI21" i="29"/>
  <c r="U181" i="29" l="1"/>
  <c r="U131" i="29"/>
  <c r="L8" i="4"/>
  <c r="N107" i="29"/>
  <c r="U107" i="29"/>
  <c r="U111" i="29"/>
  <c r="N131" i="29"/>
  <c r="S8" i="4"/>
  <c r="N111" i="29"/>
  <c r="N181" i="29"/>
  <c r="U205" i="29" l="1"/>
  <c r="U157" i="29"/>
  <c r="N157" i="29"/>
  <c r="N205" i="29"/>
  <c r="R155" i="29" l="1"/>
  <c r="R151" i="29"/>
  <c r="AH151" i="29" l="1"/>
  <c r="AH155" i="29"/>
  <c r="AM199" i="29" l="1"/>
  <c r="AN199" i="29"/>
  <c r="AK199" i="29"/>
  <c r="AM193" i="29"/>
  <c r="AN193" i="29"/>
  <c r="AK193" i="29"/>
  <c r="R154" i="29"/>
  <c r="R150" i="29"/>
  <c r="AH154" i="29" l="1"/>
  <c r="AH153" i="29" s="1"/>
  <c r="R153" i="29"/>
  <c r="AH150" i="29"/>
  <c r="AH149" i="29" s="1"/>
  <c r="R149" i="29"/>
  <c r="AO193" i="29"/>
  <c r="AO199" i="29"/>
  <c r="R157" i="29" l="1"/>
  <c r="AH157" i="29"/>
  <c r="AM157" i="29" s="1"/>
  <c r="AC199" i="29"/>
  <c r="T199" i="29"/>
  <c r="K199" i="29"/>
  <c r="G199" i="29"/>
  <c r="AF199" i="29"/>
  <c r="AB199" i="29"/>
  <c r="Y199" i="29"/>
  <c r="X199" i="29"/>
  <c r="O199" i="29"/>
  <c r="AF193" i="29"/>
  <c r="AA193" i="29"/>
  <c r="Z193" i="29"/>
  <c r="O193" i="29"/>
  <c r="M193" i="29"/>
  <c r="I193" i="29"/>
  <c r="H193" i="29"/>
  <c r="X193" i="29"/>
  <c r="F193" i="29"/>
  <c r="AF99" i="29"/>
  <c r="AB99" i="29"/>
  <c r="X99" i="29"/>
  <c r="S99" i="29"/>
  <c r="O99" i="29"/>
  <c r="J99" i="29"/>
  <c r="F99" i="29"/>
  <c r="AD99" i="29"/>
  <c r="AC99" i="29"/>
  <c r="Z99" i="29"/>
  <c r="Y99" i="29"/>
  <c r="V99" i="29"/>
  <c r="T99" i="29"/>
  <c r="Q99" i="29"/>
  <c r="M99" i="29"/>
  <c r="L99" i="29"/>
  <c r="K99" i="29"/>
  <c r="I99" i="29"/>
  <c r="H99" i="29"/>
  <c r="G99" i="29"/>
  <c r="AA99" i="29"/>
  <c r="Y96" i="4"/>
  <c r="T96" i="4"/>
  <c r="K96" i="4"/>
  <c r="G96" i="4"/>
  <c r="AF95" i="4"/>
  <c r="AF55" i="4"/>
  <c r="AA55" i="4"/>
  <c r="Y55" i="4"/>
  <c r="W55" i="4"/>
  <c r="T55" i="4"/>
  <c r="Q55" i="4"/>
  <c r="K55" i="4"/>
  <c r="I55" i="4"/>
  <c r="G55" i="4"/>
  <c r="E55" i="4"/>
  <c r="AF44" i="4"/>
  <c r="AA44" i="4"/>
  <c r="Y44" i="4"/>
  <c r="W44" i="4"/>
  <c r="T44" i="4"/>
  <c r="Q44" i="4"/>
  <c r="K44" i="4"/>
  <c r="I44" i="4"/>
  <c r="G44" i="4"/>
  <c r="E44" i="4"/>
  <c r="AF43" i="4"/>
  <c r="AF40" i="4"/>
  <c r="T40" i="4"/>
  <c r="Q39" i="4"/>
  <c r="I39" i="4"/>
  <c r="E39" i="4"/>
  <c r="AF28" i="4"/>
  <c r="Y28" i="4"/>
  <c r="T28" i="4"/>
  <c r="AF27" i="4"/>
  <c r="AF23" i="4"/>
  <c r="AF20" i="4"/>
  <c r="T20" i="4"/>
  <c r="AF19" i="4"/>
  <c r="AK99" i="29" l="1"/>
  <c r="AJ99" i="29"/>
  <c r="AM99" i="29"/>
  <c r="AO99" i="29"/>
  <c r="AL99" i="29"/>
  <c r="AN99" i="29"/>
  <c r="E28" i="4"/>
  <c r="Q95" i="4"/>
  <c r="W95" i="4"/>
  <c r="AA95" i="4"/>
  <c r="I28" i="4"/>
  <c r="T24" i="4"/>
  <c r="AA39" i="4"/>
  <c r="E96" i="4"/>
  <c r="I96" i="4"/>
  <c r="Q96" i="4"/>
  <c r="W96" i="4"/>
  <c r="AA96" i="4"/>
  <c r="I23" i="4"/>
  <c r="E19" i="4"/>
  <c r="W19" i="4"/>
  <c r="AA19" i="4"/>
  <c r="Q56" i="4"/>
  <c r="E23" i="4"/>
  <c r="Q23" i="4"/>
  <c r="I19" i="4"/>
  <c r="R19" i="4"/>
  <c r="X19" i="4"/>
  <c r="AB19" i="4"/>
  <c r="F23" i="4"/>
  <c r="J23" i="4"/>
  <c r="X23" i="4"/>
  <c r="AB23" i="4"/>
  <c r="D24" i="4"/>
  <c r="H24" i="4"/>
  <c r="M24" i="4"/>
  <c r="F27" i="4"/>
  <c r="J27" i="4"/>
  <c r="X27" i="4"/>
  <c r="AB27" i="4"/>
  <c r="D28" i="4"/>
  <c r="M28" i="4"/>
  <c r="V28" i="4"/>
  <c r="AD28" i="4"/>
  <c r="F39" i="4"/>
  <c r="J39" i="4"/>
  <c r="R39" i="4"/>
  <c r="X39" i="4"/>
  <c r="AB39" i="4"/>
  <c r="D40" i="4"/>
  <c r="H40" i="4"/>
  <c r="M40" i="4"/>
  <c r="F43" i="4"/>
  <c r="J43" i="4"/>
  <c r="X43" i="4"/>
  <c r="AB43" i="4"/>
  <c r="D44" i="4"/>
  <c r="H44" i="4"/>
  <c r="M44" i="4"/>
  <c r="V44" i="4"/>
  <c r="Z44" i="4"/>
  <c r="AD44" i="4"/>
  <c r="D55" i="4"/>
  <c r="H55" i="4"/>
  <c r="M55" i="4"/>
  <c r="V55" i="4"/>
  <c r="Z55" i="4"/>
  <c r="AD55" i="4"/>
  <c r="F56" i="4"/>
  <c r="J56" i="4"/>
  <c r="X56" i="4"/>
  <c r="AB56" i="4"/>
  <c r="F95" i="4"/>
  <c r="J95" i="4"/>
  <c r="R95" i="4"/>
  <c r="X95" i="4"/>
  <c r="AB95" i="4"/>
  <c r="D96" i="4"/>
  <c r="H96" i="4"/>
  <c r="M96" i="4"/>
  <c r="V96" i="4"/>
  <c r="Z96" i="4"/>
  <c r="AD96" i="4"/>
  <c r="G19" i="4"/>
  <c r="T19" i="4"/>
  <c r="T23" i="4"/>
  <c r="T27" i="4"/>
  <c r="G39" i="4"/>
  <c r="K39" i="4"/>
  <c r="T39" i="4"/>
  <c r="Y39" i="4"/>
  <c r="T43" i="4"/>
  <c r="T56" i="4"/>
  <c r="G95" i="4"/>
  <c r="K95" i="4"/>
  <c r="T95" i="4"/>
  <c r="K19" i="4"/>
  <c r="Y19" i="4"/>
  <c r="Y23" i="4"/>
  <c r="D19" i="4"/>
  <c r="H19" i="4"/>
  <c r="M19" i="4"/>
  <c r="F20" i="4"/>
  <c r="J20" i="4"/>
  <c r="X20" i="4"/>
  <c r="AB20" i="4"/>
  <c r="D23" i="4"/>
  <c r="H23" i="4"/>
  <c r="M23" i="4"/>
  <c r="V23" i="4"/>
  <c r="Z23" i="4"/>
  <c r="AD23" i="4"/>
  <c r="X24" i="4"/>
  <c r="AB24" i="4"/>
  <c r="F28" i="4"/>
  <c r="J28" i="4"/>
  <c r="X28" i="4"/>
  <c r="AB28" i="4"/>
  <c r="D39" i="4"/>
  <c r="H39" i="4"/>
  <c r="M39" i="4"/>
  <c r="V39" i="4"/>
  <c r="Z39" i="4"/>
  <c r="AD39" i="4"/>
  <c r="X40" i="4"/>
  <c r="AB40" i="4"/>
  <c r="F44" i="4"/>
  <c r="J44" i="4"/>
  <c r="R44" i="4"/>
  <c r="X44" i="4"/>
  <c r="AB44" i="4"/>
  <c r="F55" i="4"/>
  <c r="J55" i="4"/>
  <c r="R55" i="4"/>
  <c r="X55" i="4"/>
  <c r="AB55" i="4"/>
  <c r="D56" i="4"/>
  <c r="H56" i="4"/>
  <c r="M56" i="4"/>
  <c r="V56" i="4"/>
  <c r="Z56" i="4"/>
  <c r="AD56" i="4"/>
  <c r="D95" i="4"/>
  <c r="H95" i="4"/>
  <c r="M95" i="4"/>
  <c r="V95" i="4"/>
  <c r="Z95" i="4"/>
  <c r="AD95" i="4"/>
  <c r="F96" i="4"/>
  <c r="J96" i="4"/>
  <c r="R96" i="4"/>
  <c r="X96" i="4"/>
  <c r="AB96" i="4"/>
  <c r="F40" i="4"/>
  <c r="J40" i="4"/>
  <c r="Q40" i="4"/>
  <c r="V40" i="4"/>
  <c r="Z40" i="4"/>
  <c r="AD40" i="4"/>
  <c r="I10" i="29"/>
  <c r="G24" i="4"/>
  <c r="R24" i="4"/>
  <c r="W24" i="4"/>
  <c r="AA24" i="4"/>
  <c r="E56" i="4"/>
  <c r="R20" i="4"/>
  <c r="W20" i="4"/>
  <c r="AA20" i="4"/>
  <c r="E24" i="4"/>
  <c r="I24" i="4"/>
  <c r="E40" i="4"/>
  <c r="I40" i="4"/>
  <c r="F19" i="4"/>
  <c r="J19" i="4"/>
  <c r="Q19" i="4"/>
  <c r="V19" i="4"/>
  <c r="Z19" i="4"/>
  <c r="AD19" i="4"/>
  <c r="E20" i="4"/>
  <c r="I20" i="4"/>
  <c r="G23" i="4"/>
  <c r="K23" i="4"/>
  <c r="W23" i="4"/>
  <c r="F24" i="4"/>
  <c r="J24" i="4"/>
  <c r="Q24" i="4"/>
  <c r="V24" i="4"/>
  <c r="Z24" i="4"/>
  <c r="AD24" i="4"/>
  <c r="G28" i="4"/>
  <c r="K28" i="4"/>
  <c r="R28" i="4"/>
  <c r="W28" i="4"/>
  <c r="AA28" i="4"/>
  <c r="R40" i="4"/>
  <c r="W40" i="4"/>
  <c r="AA40" i="4"/>
  <c r="R56" i="4"/>
  <c r="W56" i="4"/>
  <c r="AA56" i="4"/>
  <c r="I56" i="4"/>
  <c r="E95" i="4"/>
  <c r="I95" i="4"/>
  <c r="Y95" i="4"/>
  <c r="Y168" i="29"/>
  <c r="Z12" i="29"/>
  <c r="Z107" i="29" s="1"/>
  <c r="K27" i="4"/>
  <c r="AB10" i="29"/>
  <c r="Z28" i="4"/>
  <c r="G43" i="4"/>
  <c r="Y43" i="4"/>
  <c r="Z133" i="29"/>
  <c r="AA10" i="29"/>
  <c r="G20" i="4"/>
  <c r="K20" i="4"/>
  <c r="Y20" i="4"/>
  <c r="T8" i="29"/>
  <c r="R23" i="4"/>
  <c r="AC8" i="29"/>
  <c r="AA23" i="4"/>
  <c r="AF24" i="4"/>
  <c r="AA12" i="29"/>
  <c r="AA107" i="29" s="1"/>
  <c r="D27" i="4"/>
  <c r="J8" i="29"/>
  <c r="H27" i="4"/>
  <c r="M27" i="4"/>
  <c r="Q27" i="4"/>
  <c r="X8" i="29"/>
  <c r="V27" i="4"/>
  <c r="Z27" i="4"/>
  <c r="AF8" i="29"/>
  <c r="AD27" i="4"/>
  <c r="D43" i="4"/>
  <c r="H43" i="4"/>
  <c r="M43" i="4"/>
  <c r="Q43" i="4"/>
  <c r="V43" i="4"/>
  <c r="Z43" i="4"/>
  <c r="AD43" i="4"/>
  <c r="AF56" i="4"/>
  <c r="O133" i="29"/>
  <c r="K8" i="29"/>
  <c r="O8" i="29"/>
  <c r="I8" i="29"/>
  <c r="G27" i="4"/>
  <c r="Y27" i="4"/>
  <c r="J10" i="29"/>
  <c r="H28" i="4"/>
  <c r="S10" i="29"/>
  <c r="Q28" i="4"/>
  <c r="K43" i="4"/>
  <c r="AC113" i="29"/>
  <c r="AD133" i="29"/>
  <c r="I133" i="29"/>
  <c r="AB8" i="29"/>
  <c r="K10" i="29"/>
  <c r="Y10" i="29"/>
  <c r="AC10" i="29"/>
  <c r="D20" i="4"/>
  <c r="H20" i="4"/>
  <c r="O10" i="29"/>
  <c r="M20" i="4"/>
  <c r="Q20" i="4"/>
  <c r="X10" i="29"/>
  <c r="V20" i="4"/>
  <c r="Z20" i="4"/>
  <c r="AF10" i="29"/>
  <c r="AD20" i="4"/>
  <c r="M10" i="29"/>
  <c r="K24" i="4"/>
  <c r="Y24" i="4"/>
  <c r="E27" i="4"/>
  <c r="I27" i="4"/>
  <c r="R27" i="4"/>
  <c r="W27" i="4"/>
  <c r="AA27" i="4"/>
  <c r="AF39" i="4"/>
  <c r="G40" i="4"/>
  <c r="K40" i="4"/>
  <c r="Y40" i="4"/>
  <c r="E43" i="4"/>
  <c r="I43" i="4"/>
  <c r="R43" i="4"/>
  <c r="W43" i="4"/>
  <c r="AA43" i="4"/>
  <c r="G56" i="4"/>
  <c r="K56" i="4"/>
  <c r="Y56" i="4"/>
  <c r="K113" i="29"/>
  <c r="AF96" i="4"/>
  <c r="V133" i="29"/>
  <c r="F141" i="29"/>
  <c r="J141" i="29"/>
  <c r="O141" i="29"/>
  <c r="S141" i="29"/>
  <c r="X141" i="29"/>
  <c r="AB141" i="29"/>
  <c r="AF141" i="29"/>
  <c r="G141" i="29"/>
  <c r="K141" i="29"/>
  <c r="T141" i="29"/>
  <c r="Y141" i="29"/>
  <c r="AC141" i="29"/>
  <c r="I141" i="29"/>
  <c r="M141" i="29"/>
  <c r="AA141" i="29"/>
  <c r="T161" i="29"/>
  <c r="V161" i="29"/>
  <c r="Z161" i="29"/>
  <c r="AD161" i="29"/>
  <c r="I161" i="29"/>
  <c r="M161" i="29"/>
  <c r="AA161" i="29"/>
  <c r="Y161" i="29"/>
  <c r="AC161" i="29"/>
  <c r="F168" i="29"/>
  <c r="J168" i="29"/>
  <c r="O168" i="29"/>
  <c r="S168" i="29"/>
  <c r="X168" i="29"/>
  <c r="AB168" i="29"/>
  <c r="AF168" i="29"/>
  <c r="K168" i="29"/>
  <c r="T168" i="29"/>
  <c r="AC168" i="29"/>
  <c r="M168" i="29"/>
  <c r="H113" i="29"/>
  <c r="L113" i="29"/>
  <c r="Q113" i="29"/>
  <c r="V113" i="29"/>
  <c r="Z113" i="29"/>
  <c r="AD113" i="29"/>
  <c r="I113" i="29"/>
  <c r="M113" i="29"/>
  <c r="AA113" i="29"/>
  <c r="F113" i="29"/>
  <c r="J113" i="29"/>
  <c r="O113" i="29"/>
  <c r="S113" i="29"/>
  <c r="X113" i="29"/>
  <c r="AB113" i="29"/>
  <c r="AF113" i="29"/>
  <c r="G113" i="29"/>
  <c r="T113" i="29"/>
  <c r="Y113" i="29"/>
  <c r="M133" i="29"/>
  <c r="AA133" i="29"/>
  <c r="J133" i="29"/>
  <c r="S133" i="29"/>
  <c r="X133" i="29"/>
  <c r="AB133" i="29"/>
  <c r="AF133" i="29"/>
  <c r="K133" i="29"/>
  <c r="L133" i="29"/>
  <c r="Q133" i="29"/>
  <c r="G168" i="29"/>
  <c r="V12" i="29"/>
  <c r="V107" i="29" s="1"/>
  <c r="T10" i="29"/>
  <c r="M8" i="29"/>
  <c r="H153" i="29"/>
  <c r="L153" i="29"/>
  <c r="Q153" i="29"/>
  <c r="V153" i="29"/>
  <c r="M153" i="29"/>
  <c r="M199" i="29"/>
  <c r="I149" i="29"/>
  <c r="M149" i="29"/>
  <c r="AM149" i="29"/>
  <c r="F149" i="29"/>
  <c r="J149" i="29"/>
  <c r="O149" i="29"/>
  <c r="S149" i="29"/>
  <c r="AF149" i="29"/>
  <c r="K153" i="29"/>
  <c r="T153" i="29"/>
  <c r="AF153" i="29"/>
  <c r="G149" i="29"/>
  <c r="K149" i="29"/>
  <c r="T149" i="29"/>
  <c r="AO149" i="29"/>
  <c r="J193" i="29"/>
  <c r="S193" i="29"/>
  <c r="AB193" i="29"/>
  <c r="L193" i="29"/>
  <c r="Q193" i="29"/>
  <c r="V193" i="29"/>
  <c r="AD193" i="29"/>
  <c r="I153" i="29"/>
  <c r="G153" i="29"/>
  <c r="AM153" i="29"/>
  <c r="F153" i="29"/>
  <c r="J153" i="29"/>
  <c r="O153" i="29"/>
  <c r="S153" i="29"/>
  <c r="AD10" i="29"/>
  <c r="AA8" i="29"/>
  <c r="L10" i="29"/>
  <c r="V10" i="29"/>
  <c r="Z10" i="29"/>
  <c r="K12" i="29"/>
  <c r="T12" i="29"/>
  <c r="F199" i="29"/>
  <c r="J199" i="29"/>
  <c r="S199" i="29"/>
  <c r="L8" i="29"/>
  <c r="Z8" i="29"/>
  <c r="AD8" i="29"/>
  <c r="J12" i="29"/>
  <c r="S12" i="29"/>
  <c r="X12" i="29"/>
  <c r="AB12" i="29"/>
  <c r="I168" i="29"/>
  <c r="AA168" i="29"/>
  <c r="I199" i="29"/>
  <c r="AA199" i="29"/>
  <c r="H168" i="29"/>
  <c r="L168" i="29"/>
  <c r="V168" i="29"/>
  <c r="Z168" i="29"/>
  <c r="AD168" i="29"/>
  <c r="H199" i="29"/>
  <c r="L199" i="29"/>
  <c r="Q199" i="29"/>
  <c r="V199" i="29"/>
  <c r="Z199" i="29"/>
  <c r="AD199" i="29"/>
  <c r="T133" i="29"/>
  <c r="Y133" i="29"/>
  <c r="AC133" i="29"/>
  <c r="H141" i="29"/>
  <c r="L141" i="29"/>
  <c r="Q141" i="29"/>
  <c r="V141" i="29"/>
  <c r="Z141" i="29"/>
  <c r="AD141" i="29"/>
  <c r="H149" i="29"/>
  <c r="L149" i="29"/>
  <c r="Q149" i="29"/>
  <c r="V149" i="29"/>
  <c r="J161" i="29"/>
  <c r="O161" i="29"/>
  <c r="S161" i="29"/>
  <c r="X161" i="29"/>
  <c r="AB161" i="29"/>
  <c r="AF161" i="29"/>
  <c r="G193" i="29"/>
  <c r="K193" i="29"/>
  <c r="T193" i="29"/>
  <c r="Y193" i="29"/>
  <c r="AC193" i="29"/>
  <c r="G133" i="29"/>
  <c r="F133" i="29"/>
  <c r="AL193" i="29" l="1"/>
  <c r="AL149" i="29"/>
  <c r="AN153" i="29"/>
  <c r="AL153" i="29"/>
  <c r="AJ153" i="29"/>
  <c r="AJ149" i="29"/>
  <c r="AL199" i="29"/>
  <c r="AN149" i="29"/>
  <c r="AK153" i="29"/>
  <c r="AO153" i="29"/>
  <c r="AK149" i="29"/>
  <c r="S131" i="29"/>
  <c r="AD131" i="29"/>
  <c r="AF131" i="29"/>
  <c r="M181" i="29"/>
  <c r="K131" i="29"/>
  <c r="J131" i="29"/>
  <c r="I131" i="29"/>
  <c r="V131" i="29"/>
  <c r="Q131" i="29"/>
  <c r="O131" i="29"/>
  <c r="Z205" i="29"/>
  <c r="Y181" i="29"/>
  <c r="AA181" i="29"/>
  <c r="X131" i="29"/>
  <c r="Q111" i="29"/>
  <c r="AF181" i="29"/>
  <c r="O181" i="29"/>
  <c r="L131" i="29"/>
  <c r="Y131" i="29"/>
  <c r="AA131" i="29"/>
  <c r="M131" i="29"/>
  <c r="AB107" i="29"/>
  <c r="AB205" i="29" s="1"/>
  <c r="J107" i="29"/>
  <c r="K181" i="29"/>
  <c r="V181" i="29"/>
  <c r="X181" i="29"/>
  <c r="AB181" i="29"/>
  <c r="J181" i="29"/>
  <c r="T131" i="29"/>
  <c r="AD181" i="29"/>
  <c r="L181" i="29"/>
  <c r="X107" i="29"/>
  <c r="T181" i="29"/>
  <c r="S181" i="29"/>
  <c r="AC131" i="29"/>
  <c r="AC181" i="29"/>
  <c r="G131" i="29"/>
  <c r="AB131" i="29"/>
  <c r="F131" i="29"/>
  <c r="T107" i="29"/>
  <c r="T205" i="29" s="1"/>
  <c r="S107" i="29"/>
  <c r="S205" i="29" s="1"/>
  <c r="K107" i="29"/>
  <c r="AA205" i="29"/>
  <c r="V205" i="29"/>
  <c r="Z181" i="29"/>
  <c r="Z131" i="29"/>
  <c r="I181" i="29"/>
  <c r="K205" i="29" l="1"/>
  <c r="J205" i="29"/>
  <c r="X205" i="29"/>
  <c r="Q157" i="29"/>
  <c r="N23" i="4" l="1"/>
  <c r="N28" i="4"/>
  <c r="N27" i="4" l="1"/>
  <c r="N24" i="4"/>
  <c r="O19" i="4"/>
  <c r="O39" i="4"/>
  <c r="O24" i="4"/>
  <c r="O56" i="4"/>
  <c r="O55" i="4"/>
  <c r="O44" i="4"/>
  <c r="O28" i="4"/>
  <c r="O23" i="4"/>
  <c r="O40" i="4"/>
  <c r="O96" i="4"/>
  <c r="O43" i="4"/>
  <c r="O27" i="4"/>
  <c r="O95" i="4"/>
  <c r="O20" i="4" l="1"/>
  <c r="Y12" i="29" l="1"/>
  <c r="Y107" i="29" s="1"/>
  <c r="Y205" i="29" s="1"/>
  <c r="AC12" i="29"/>
  <c r="AC107" i="29" s="1"/>
  <c r="W39" i="4"/>
  <c r="Y8" i="29"/>
  <c r="AD12" i="29"/>
  <c r="G161" i="29" l="1"/>
  <c r="G181" i="29" s="1"/>
  <c r="F161" i="29"/>
  <c r="F181" i="29" s="1"/>
  <c r="V8" i="29"/>
  <c r="AC205" i="29"/>
  <c r="AD107" i="29"/>
  <c r="F10" i="29" l="1"/>
  <c r="G10" i="29"/>
  <c r="AD205" i="29"/>
  <c r="AF12" i="29" l="1"/>
  <c r="AF107" i="29" l="1"/>
  <c r="AF205" i="29" l="1"/>
  <c r="L12" i="29" l="1"/>
  <c r="F12" i="29" l="1"/>
  <c r="O12" i="29"/>
  <c r="L107" i="29"/>
  <c r="Q10" i="29"/>
  <c r="M12" i="29"/>
  <c r="O107" i="29" l="1"/>
  <c r="L205" i="29"/>
  <c r="I12" i="29"/>
  <c r="F107" i="29"/>
  <c r="F205" i="29" s="1"/>
  <c r="M107" i="29"/>
  <c r="I107" i="29" l="1"/>
  <c r="Q12" i="29"/>
  <c r="O205" i="29"/>
  <c r="M205" i="29"/>
  <c r="Q107" i="29" l="1"/>
  <c r="I205" i="29"/>
  <c r="F8" i="29" l="1"/>
  <c r="Q205" i="29"/>
  <c r="H133" i="29" l="1"/>
  <c r="H131" i="29" s="1"/>
  <c r="AC19" i="4"/>
  <c r="AC20" i="4"/>
  <c r="AC96" i="4"/>
  <c r="S8" i="29"/>
  <c r="AC56" i="4"/>
  <c r="AC27" i="4"/>
  <c r="AC43" i="4"/>
  <c r="AC24" i="4"/>
  <c r="AC40" i="4"/>
  <c r="AC95" i="4"/>
  <c r="AC23" i="4"/>
  <c r="AC28" i="4"/>
  <c r="AC39" i="4"/>
  <c r="AC44" i="4"/>
  <c r="AC55" i="4"/>
  <c r="AE19" i="4"/>
  <c r="U27" i="4"/>
  <c r="U19" i="4"/>
  <c r="U24" i="4"/>
  <c r="U40" i="4"/>
  <c r="U56" i="4"/>
  <c r="AE55" i="4"/>
  <c r="U20" i="4"/>
  <c r="U95" i="4"/>
  <c r="AE44" i="4"/>
  <c r="U43" i="4"/>
  <c r="U96" i="4"/>
  <c r="U23" i="4"/>
  <c r="U28" i="4"/>
  <c r="U39" i="4"/>
  <c r="U44" i="4"/>
  <c r="U55" i="4"/>
  <c r="AM8" i="29" l="1"/>
  <c r="AM12" i="29"/>
  <c r="AM10" i="29"/>
  <c r="AE28" i="4"/>
  <c r="AL8" i="29"/>
  <c r="AE23" i="4"/>
  <c r="AE95" i="4"/>
  <c r="AE24" i="4"/>
  <c r="AE27" i="4"/>
  <c r="AE56" i="4"/>
  <c r="AE43" i="4"/>
  <c r="AE96" i="4"/>
  <c r="AE20" i="4"/>
  <c r="AL12" i="29"/>
  <c r="AE39" i="4"/>
  <c r="AE40" i="4"/>
  <c r="AL10" i="29"/>
  <c r="AN12" i="29" l="1"/>
  <c r="AN10" i="29"/>
  <c r="AN8" i="29"/>
  <c r="H10" i="29" l="1"/>
  <c r="G12" i="29" l="1"/>
  <c r="G107" i="29" s="1"/>
  <c r="G205" i="29" s="1"/>
  <c r="G8" i="29"/>
  <c r="N40" i="4" l="1"/>
  <c r="N56" i="4"/>
  <c r="N43" i="4"/>
  <c r="N95" i="4"/>
  <c r="N39" i="4"/>
  <c r="N44" i="4"/>
  <c r="N55" i="4"/>
  <c r="N96" i="4"/>
  <c r="N19" i="4" l="1"/>
  <c r="AJ8" i="29"/>
  <c r="N20" i="4"/>
  <c r="AJ10" i="29"/>
  <c r="AJ12" i="29"/>
  <c r="H8" i="29" l="1"/>
  <c r="H111" i="29"/>
  <c r="H157" i="29" s="1"/>
  <c r="H12" i="29" l="1"/>
  <c r="H107" i="29" s="1"/>
  <c r="H205" i="29" s="1"/>
  <c r="P23" i="4"/>
  <c r="P28" i="4"/>
  <c r="P40" i="4"/>
  <c r="P56" i="4"/>
  <c r="P19" i="4"/>
  <c r="P24" i="4"/>
  <c r="P20" i="4"/>
  <c r="P43" i="4"/>
  <c r="P95" i="4"/>
  <c r="P27" i="4"/>
  <c r="P39" i="4"/>
  <c r="P44" i="4"/>
  <c r="P55" i="4"/>
  <c r="P96" i="4"/>
  <c r="L16" i="4" l="1"/>
  <c r="S16" i="4"/>
  <c r="AI17" i="29"/>
  <c r="Q168" i="29"/>
  <c r="G111" i="29"/>
  <c r="G157" i="29" s="1"/>
  <c r="L111" i="29"/>
  <c r="L157" i="29" s="1"/>
  <c r="S111" i="29"/>
  <c r="S157" i="29" s="1"/>
  <c r="Y111" i="29"/>
  <c r="Y157" i="29" s="1"/>
  <c r="AC111" i="29"/>
  <c r="AC157" i="29" s="1"/>
  <c r="I111" i="29"/>
  <c r="I157" i="29" s="1"/>
  <c r="Z111" i="29"/>
  <c r="Z157" i="29" s="1"/>
  <c r="AD111" i="29"/>
  <c r="AD157" i="29" s="1"/>
  <c r="J111" i="29"/>
  <c r="J157" i="29" s="1"/>
  <c r="O111" i="29"/>
  <c r="O157" i="29" s="1"/>
  <c r="V111" i="29"/>
  <c r="V157" i="29" s="1"/>
  <c r="AA111" i="29"/>
  <c r="AA157" i="29" s="1"/>
  <c r="AF111" i="29"/>
  <c r="AF157" i="29" s="1"/>
  <c r="F111" i="29"/>
  <c r="F157" i="29" s="1"/>
  <c r="X111" i="29"/>
  <c r="X157" i="29" s="1"/>
  <c r="AB111" i="29"/>
  <c r="AB157" i="29" s="1"/>
  <c r="P16" i="4"/>
  <c r="K111" i="29"/>
  <c r="K157" i="29" s="1"/>
  <c r="P47" i="4"/>
  <c r="P68" i="4"/>
  <c r="P92" i="4"/>
  <c r="P31" i="4"/>
  <c r="P71" i="4"/>
  <c r="P51" i="4"/>
  <c r="P72" i="4"/>
  <c r="P52" i="4"/>
  <c r="P80" i="4"/>
  <c r="P79" i="4"/>
  <c r="P35" i="4"/>
  <c r="P36" i="4"/>
  <c r="P83" i="4"/>
  <c r="P75" i="4"/>
  <c r="P76" i="4"/>
  <c r="P60" i="4"/>
  <c r="T111" i="29"/>
  <c r="T157" i="29" s="1"/>
  <c r="P88" i="4"/>
  <c r="P84" i="4"/>
  <c r="P59" i="4"/>
  <c r="L10" i="4" l="1"/>
  <c r="S10" i="4"/>
  <c r="L93" i="4"/>
  <c r="L73" i="4"/>
  <c r="L41" i="4"/>
  <c r="S85" i="4"/>
  <c r="S69" i="4"/>
  <c r="S17" i="4"/>
  <c r="S33" i="4"/>
  <c r="L49" i="4"/>
  <c r="L53" i="4"/>
  <c r="L65" i="4"/>
  <c r="L37" i="4"/>
  <c r="S41" i="4"/>
  <c r="S57" i="4"/>
  <c r="L57" i="4"/>
  <c r="L89" i="4"/>
  <c r="L12" i="4"/>
  <c r="S49" i="4"/>
  <c r="S65" i="4"/>
  <c r="L81" i="4"/>
  <c r="L85" i="4"/>
  <c r="L97" i="4"/>
  <c r="L69" i="4"/>
  <c r="L77" i="4"/>
  <c r="L29" i="4"/>
  <c r="S89" i="4"/>
  <c r="S81" i="4"/>
  <c r="S77" i="4"/>
  <c r="S61" i="4"/>
  <c r="S45" i="4"/>
  <c r="S29" i="4"/>
  <c r="S73" i="4"/>
  <c r="S53" i="4"/>
  <c r="S21" i="4"/>
  <c r="S37" i="4"/>
  <c r="L45" i="4"/>
  <c r="S12" i="4"/>
  <c r="S97" i="4"/>
  <c r="L17" i="4"/>
  <c r="L21" i="4"/>
  <c r="L33" i="4"/>
  <c r="S93" i="4"/>
  <c r="L25" i="4"/>
  <c r="S25" i="4"/>
  <c r="L61" i="4"/>
  <c r="AK12" i="29"/>
  <c r="AO12" i="29"/>
  <c r="AK10" i="29"/>
  <c r="AO10" i="29"/>
  <c r="AM141" i="29"/>
  <c r="U16" i="4"/>
  <c r="G16" i="4"/>
  <c r="W16" i="4"/>
  <c r="D16" i="4"/>
  <c r="AA16" i="4"/>
  <c r="J16" i="4"/>
  <c r="AF16" i="4"/>
  <c r="O16" i="4"/>
  <c r="I16" i="4"/>
  <c r="R16" i="4"/>
  <c r="K16" i="4"/>
  <c r="M16" i="4"/>
  <c r="X16" i="4"/>
  <c r="V16" i="4"/>
  <c r="Q16" i="4"/>
  <c r="AB16" i="4"/>
  <c r="AE16" i="4"/>
  <c r="AD16" i="4"/>
  <c r="F16" i="4"/>
  <c r="E16" i="4"/>
  <c r="AC16" i="4"/>
  <c r="Z16" i="4"/>
  <c r="H16" i="4"/>
  <c r="Y16" i="4"/>
  <c r="T16" i="4"/>
  <c r="N16" i="4"/>
  <c r="AL141" i="29"/>
  <c r="H161" i="29"/>
  <c r="H181" i="29" s="1"/>
  <c r="AE15" i="4"/>
  <c r="R15" i="4"/>
  <c r="Z15" i="4"/>
  <c r="M15" i="4"/>
  <c r="AB15" i="4"/>
  <c r="D15" i="4"/>
  <c r="AF15" i="4"/>
  <c r="G15" i="4"/>
  <c r="E15" i="4"/>
  <c r="Q15" i="4"/>
  <c r="AC15" i="4"/>
  <c r="H15" i="4"/>
  <c r="K15" i="4"/>
  <c r="J15" i="4"/>
  <c r="X15" i="4"/>
  <c r="Y15" i="4"/>
  <c r="F15" i="4"/>
  <c r="AA15" i="4"/>
  <c r="I15" i="4"/>
  <c r="AD15" i="4"/>
  <c r="U15" i="4"/>
  <c r="T15" i="4"/>
  <c r="W15" i="4"/>
  <c r="V15" i="4"/>
  <c r="N15" i="4"/>
  <c r="AE48" i="4"/>
  <c r="M48" i="4"/>
  <c r="AA48" i="4"/>
  <c r="D48" i="4"/>
  <c r="Z48" i="4"/>
  <c r="J48" i="4"/>
  <c r="AF48" i="4"/>
  <c r="K48" i="4"/>
  <c r="X48" i="4"/>
  <c r="AC48" i="4"/>
  <c r="W48" i="4"/>
  <c r="U48" i="4"/>
  <c r="E48" i="4"/>
  <c r="R48" i="4"/>
  <c r="Q48" i="4"/>
  <c r="T48" i="4"/>
  <c r="F48" i="4"/>
  <c r="I48" i="4"/>
  <c r="O48" i="4"/>
  <c r="G48" i="4"/>
  <c r="Y48" i="4"/>
  <c r="H48" i="4"/>
  <c r="AD48" i="4"/>
  <c r="V48" i="4"/>
  <c r="AB48" i="4"/>
  <c r="N48" i="4"/>
  <c r="I87" i="4"/>
  <c r="Y87" i="4"/>
  <c r="Z87" i="4"/>
  <c r="J87" i="4"/>
  <c r="D87" i="4"/>
  <c r="U87" i="4"/>
  <c r="AE87" i="4"/>
  <c r="F87" i="4"/>
  <c r="AB87" i="4"/>
  <c r="X87" i="4"/>
  <c r="AA87" i="4"/>
  <c r="AC87" i="4"/>
  <c r="O87" i="4"/>
  <c r="AF87" i="4"/>
  <c r="G87" i="4"/>
  <c r="K87" i="4"/>
  <c r="T87" i="4"/>
  <c r="H87" i="4"/>
  <c r="M87" i="4"/>
  <c r="W87" i="4"/>
  <c r="R87" i="4"/>
  <c r="V87" i="4"/>
  <c r="Q87" i="4"/>
  <c r="E87" i="4"/>
  <c r="AD87" i="4"/>
  <c r="N87" i="4"/>
  <c r="AE67" i="4"/>
  <c r="I67" i="4"/>
  <c r="Z67" i="4"/>
  <c r="AC67" i="4"/>
  <c r="G67" i="4"/>
  <c r="D67" i="4"/>
  <c r="E67" i="4"/>
  <c r="M67" i="4"/>
  <c r="Q67" i="4"/>
  <c r="T67" i="4"/>
  <c r="AB67" i="4"/>
  <c r="AD67" i="4"/>
  <c r="O67" i="4"/>
  <c r="X67" i="4"/>
  <c r="R67" i="4"/>
  <c r="H67" i="4"/>
  <c r="AF67" i="4"/>
  <c r="K67" i="4"/>
  <c r="V67" i="4"/>
  <c r="W67" i="4"/>
  <c r="AA67" i="4"/>
  <c r="U67" i="4"/>
  <c r="F67" i="4"/>
  <c r="J67" i="4"/>
  <c r="Y67" i="4"/>
  <c r="N67" i="4"/>
  <c r="AF71" i="4"/>
  <c r="I71" i="4"/>
  <c r="M71" i="4"/>
  <c r="AB71" i="4"/>
  <c r="D71" i="4"/>
  <c r="Q71" i="4"/>
  <c r="R71" i="4"/>
  <c r="X71" i="4"/>
  <c r="K71" i="4"/>
  <c r="AA71" i="4"/>
  <c r="V71" i="4"/>
  <c r="W71" i="4"/>
  <c r="O71" i="4"/>
  <c r="AE71" i="4"/>
  <c r="Z71" i="4"/>
  <c r="AC71" i="4"/>
  <c r="H71" i="4"/>
  <c r="Y71" i="4"/>
  <c r="J71" i="4"/>
  <c r="E71" i="4"/>
  <c r="T71" i="4"/>
  <c r="AD71" i="4"/>
  <c r="G71" i="4"/>
  <c r="U71" i="4"/>
  <c r="N71" i="4"/>
  <c r="F71" i="4"/>
  <c r="P67" i="4"/>
  <c r="T92" i="4"/>
  <c r="F92" i="4"/>
  <c r="AD92" i="4"/>
  <c r="AC92" i="4"/>
  <c r="V92" i="4"/>
  <c r="Q92" i="4"/>
  <c r="AF92" i="4"/>
  <c r="I92" i="4"/>
  <c r="E92" i="4"/>
  <c r="J92" i="4"/>
  <c r="R92" i="4"/>
  <c r="H92" i="4"/>
  <c r="Y92" i="4"/>
  <c r="AB92" i="4"/>
  <c r="W92" i="4"/>
  <c r="G92" i="4"/>
  <c r="Z92" i="4"/>
  <c r="K92" i="4"/>
  <c r="X92" i="4"/>
  <c r="O92" i="4"/>
  <c r="AE92" i="4"/>
  <c r="M92" i="4"/>
  <c r="D92" i="4"/>
  <c r="U92" i="4"/>
  <c r="AA92" i="4"/>
  <c r="N92" i="4"/>
  <c r="AE68" i="4"/>
  <c r="AF68" i="4"/>
  <c r="Y68" i="4"/>
  <c r="F68" i="4"/>
  <c r="Q68" i="4"/>
  <c r="V68" i="4"/>
  <c r="W68" i="4"/>
  <c r="E68" i="4"/>
  <c r="R68" i="4"/>
  <c r="Z68" i="4"/>
  <c r="AA68" i="4"/>
  <c r="M68" i="4"/>
  <c r="AC68" i="4"/>
  <c r="O68" i="4"/>
  <c r="H68" i="4"/>
  <c r="K68" i="4"/>
  <c r="D68" i="4"/>
  <c r="AB68" i="4"/>
  <c r="J68" i="4"/>
  <c r="T68" i="4"/>
  <c r="I68" i="4"/>
  <c r="X68" i="4"/>
  <c r="U68" i="4"/>
  <c r="G68" i="4"/>
  <c r="AD68" i="4"/>
  <c r="N68" i="4"/>
  <c r="AE72" i="4"/>
  <c r="I72" i="4"/>
  <c r="G72" i="4"/>
  <c r="Z72" i="4"/>
  <c r="J72" i="4"/>
  <c r="AB72" i="4"/>
  <c r="O72" i="4"/>
  <c r="F72" i="4"/>
  <c r="Q72" i="4"/>
  <c r="AF72" i="4"/>
  <c r="AA72" i="4"/>
  <c r="AD72" i="4"/>
  <c r="K72" i="4"/>
  <c r="Y72" i="4"/>
  <c r="AC72" i="4"/>
  <c r="E72" i="4"/>
  <c r="W72" i="4"/>
  <c r="H72" i="4"/>
  <c r="D72" i="4"/>
  <c r="U72" i="4"/>
  <c r="T72" i="4"/>
  <c r="R72" i="4"/>
  <c r="X72" i="4"/>
  <c r="V72" i="4"/>
  <c r="M72" i="4"/>
  <c r="N72" i="4"/>
  <c r="U47" i="4"/>
  <c r="E47" i="4"/>
  <c r="Q47" i="4"/>
  <c r="H47" i="4"/>
  <c r="AC47" i="4"/>
  <c r="V47" i="4"/>
  <c r="AE47" i="4"/>
  <c r="AF47" i="4"/>
  <c r="F47" i="4"/>
  <c r="T47" i="4"/>
  <c r="Z47" i="4"/>
  <c r="M47" i="4"/>
  <c r="X47" i="4"/>
  <c r="O47" i="4"/>
  <c r="AB47" i="4"/>
  <c r="G47" i="4"/>
  <c r="AA47" i="4"/>
  <c r="J47" i="4"/>
  <c r="W47" i="4"/>
  <c r="K47" i="4"/>
  <c r="R47" i="4"/>
  <c r="Y47" i="4"/>
  <c r="D47" i="4"/>
  <c r="I47" i="4"/>
  <c r="AD47" i="4"/>
  <c r="N47" i="4"/>
  <c r="AE31" i="4"/>
  <c r="T31" i="4"/>
  <c r="K31" i="4"/>
  <c r="AB31" i="4"/>
  <c r="G31" i="4"/>
  <c r="AD31" i="4"/>
  <c r="D31" i="4"/>
  <c r="X31" i="4"/>
  <c r="Q31" i="4"/>
  <c r="H31" i="4"/>
  <c r="AA31" i="4"/>
  <c r="AF31" i="4"/>
  <c r="I31" i="4"/>
  <c r="O31" i="4"/>
  <c r="W31" i="4"/>
  <c r="J31" i="4"/>
  <c r="R31" i="4"/>
  <c r="E31" i="4"/>
  <c r="M31" i="4"/>
  <c r="Y31" i="4"/>
  <c r="AC31" i="4"/>
  <c r="V31" i="4"/>
  <c r="F31" i="4"/>
  <c r="Z31" i="4"/>
  <c r="U31" i="4"/>
  <c r="N31" i="4"/>
  <c r="AE32" i="4"/>
  <c r="AC32" i="4"/>
  <c r="E32" i="4"/>
  <c r="K32" i="4"/>
  <c r="D32" i="4"/>
  <c r="I32" i="4"/>
  <c r="AF32" i="4"/>
  <c r="Z32" i="4"/>
  <c r="T32" i="4"/>
  <c r="G32" i="4"/>
  <c r="J32" i="4"/>
  <c r="X32" i="4"/>
  <c r="O32" i="4"/>
  <c r="AB32" i="4"/>
  <c r="F32" i="4"/>
  <c r="M32" i="4"/>
  <c r="U32" i="4"/>
  <c r="Q32" i="4"/>
  <c r="Y32" i="4"/>
  <c r="R32" i="4"/>
  <c r="AD32" i="4"/>
  <c r="AA32" i="4"/>
  <c r="W32" i="4"/>
  <c r="H32" i="4"/>
  <c r="V32" i="4"/>
  <c r="N32" i="4"/>
  <c r="AF51" i="4"/>
  <c r="E51" i="4"/>
  <c r="AD51" i="4"/>
  <c r="G51" i="4"/>
  <c r="T51" i="4"/>
  <c r="X51" i="4"/>
  <c r="O51" i="4"/>
  <c r="F51" i="4"/>
  <c r="D51" i="4"/>
  <c r="Z51" i="4"/>
  <c r="W51" i="4"/>
  <c r="K51" i="4"/>
  <c r="M51" i="4"/>
  <c r="R51" i="4"/>
  <c r="AC51" i="4"/>
  <c r="AA51" i="4"/>
  <c r="Y51" i="4"/>
  <c r="H51" i="4"/>
  <c r="AB51" i="4"/>
  <c r="J51" i="4"/>
  <c r="V51" i="4"/>
  <c r="Q51" i="4"/>
  <c r="I51" i="4"/>
  <c r="U51" i="4"/>
  <c r="AE51" i="4"/>
  <c r="N51" i="4"/>
  <c r="P87" i="4"/>
  <c r="X91" i="4"/>
  <c r="H91" i="4"/>
  <c r="Q91" i="4"/>
  <c r="R91" i="4"/>
  <c r="AE91" i="4"/>
  <c r="AF91" i="4"/>
  <c r="V91" i="4"/>
  <c r="AD91" i="4"/>
  <c r="G91" i="4"/>
  <c r="Z91" i="4"/>
  <c r="K91" i="4"/>
  <c r="T91" i="4"/>
  <c r="I91" i="4"/>
  <c r="AA91" i="4"/>
  <c r="U91" i="4"/>
  <c r="D91" i="4"/>
  <c r="E91" i="4"/>
  <c r="J91" i="4"/>
  <c r="W91" i="4"/>
  <c r="Y91" i="4"/>
  <c r="AC91" i="4"/>
  <c r="M91" i="4"/>
  <c r="AB91" i="4"/>
  <c r="O91" i="4"/>
  <c r="N91" i="4"/>
  <c r="F91" i="4"/>
  <c r="M111" i="29"/>
  <c r="M157" i="29" s="1"/>
  <c r="AE52" i="4"/>
  <c r="W52" i="4"/>
  <c r="E52" i="4"/>
  <c r="AC52" i="4"/>
  <c r="R52" i="4"/>
  <c r="X52" i="4"/>
  <c r="Y52" i="4"/>
  <c r="U52" i="4"/>
  <c r="D52" i="4"/>
  <c r="F52" i="4"/>
  <c r="AD52" i="4"/>
  <c r="G52" i="4"/>
  <c r="H52" i="4"/>
  <c r="V52" i="4"/>
  <c r="Z52" i="4"/>
  <c r="J52" i="4"/>
  <c r="AB52" i="4"/>
  <c r="I52" i="4"/>
  <c r="Q52" i="4"/>
  <c r="AF52" i="4"/>
  <c r="K52" i="4"/>
  <c r="AA52" i="4"/>
  <c r="O52" i="4"/>
  <c r="T52" i="4"/>
  <c r="M52" i="4"/>
  <c r="N52" i="4"/>
  <c r="P48" i="4"/>
  <c r="P32" i="4"/>
  <c r="P91" i="4"/>
  <c r="AF59" i="4"/>
  <c r="AB59" i="4"/>
  <c r="V59" i="4"/>
  <c r="W59" i="4"/>
  <c r="T59" i="4"/>
  <c r="M59" i="4"/>
  <c r="AD59" i="4"/>
  <c r="I59" i="4"/>
  <c r="J59" i="4"/>
  <c r="K59" i="4"/>
  <c r="Z59" i="4"/>
  <c r="AA59" i="4"/>
  <c r="X59" i="4"/>
  <c r="AC59" i="4"/>
  <c r="G59" i="4"/>
  <c r="H59" i="4"/>
  <c r="Y59" i="4"/>
  <c r="E59" i="4"/>
  <c r="Q59" i="4"/>
  <c r="R59" i="4"/>
  <c r="N59" i="4"/>
  <c r="O59" i="4"/>
  <c r="D59" i="4"/>
  <c r="U59" i="4"/>
  <c r="AE59" i="4"/>
  <c r="F59" i="4"/>
  <c r="AF60" i="4"/>
  <c r="K60" i="4"/>
  <c r="I60" i="4"/>
  <c r="V60" i="4"/>
  <c r="M60" i="4"/>
  <c r="W60" i="4"/>
  <c r="AC60" i="4"/>
  <c r="J60" i="4"/>
  <c r="AD60" i="4"/>
  <c r="X60" i="4"/>
  <c r="R60" i="4"/>
  <c r="E60" i="4"/>
  <c r="T60" i="4"/>
  <c r="AA60" i="4"/>
  <c r="Q60" i="4"/>
  <c r="AB60" i="4"/>
  <c r="Y60" i="4"/>
  <c r="Z60" i="4"/>
  <c r="G60" i="4"/>
  <c r="H60" i="4"/>
  <c r="D60" i="4"/>
  <c r="N60" i="4"/>
  <c r="O60" i="4"/>
  <c r="U60" i="4"/>
  <c r="AE60" i="4"/>
  <c r="F60" i="4"/>
  <c r="AF36" i="4"/>
  <c r="J36" i="4"/>
  <c r="R36" i="4"/>
  <c r="D36" i="4"/>
  <c r="V36" i="4"/>
  <c r="X36" i="4"/>
  <c r="AA36" i="4"/>
  <c r="E36" i="4"/>
  <c r="G36" i="4"/>
  <c r="Y36" i="4"/>
  <c r="M36" i="4"/>
  <c r="AD36" i="4"/>
  <c r="W36" i="4"/>
  <c r="K36" i="4"/>
  <c r="AB36" i="4"/>
  <c r="H36" i="4"/>
  <c r="T36" i="4"/>
  <c r="AC36" i="4"/>
  <c r="Q36" i="4"/>
  <c r="I36" i="4"/>
  <c r="Z36" i="4"/>
  <c r="O36" i="4"/>
  <c r="N36" i="4"/>
  <c r="U36" i="4"/>
  <c r="AE36" i="4"/>
  <c r="P10" i="4"/>
  <c r="F36" i="4"/>
  <c r="AF35" i="4"/>
  <c r="AA35" i="4"/>
  <c r="X35" i="4"/>
  <c r="Z35" i="4"/>
  <c r="E35" i="4"/>
  <c r="R35" i="4"/>
  <c r="H35" i="4"/>
  <c r="Q35" i="4"/>
  <c r="M35" i="4"/>
  <c r="G35" i="4"/>
  <c r="Y35" i="4"/>
  <c r="D35" i="4"/>
  <c r="J35" i="4"/>
  <c r="AC35" i="4"/>
  <c r="W35" i="4"/>
  <c r="T35" i="4"/>
  <c r="V35" i="4"/>
  <c r="I35" i="4"/>
  <c r="AB35" i="4"/>
  <c r="AD35" i="4"/>
  <c r="K35" i="4"/>
  <c r="N35" i="4"/>
  <c r="O35" i="4"/>
  <c r="U35" i="4"/>
  <c r="AE35" i="4"/>
  <c r="F35" i="4"/>
  <c r="J80" i="4"/>
  <c r="V80" i="4"/>
  <c r="Y80" i="4"/>
  <c r="K80" i="4"/>
  <c r="AB80" i="4"/>
  <c r="H80" i="4"/>
  <c r="Q80" i="4"/>
  <c r="AD80" i="4"/>
  <c r="W80" i="4"/>
  <c r="X80" i="4"/>
  <c r="T80" i="4"/>
  <c r="I80" i="4"/>
  <c r="G80" i="4"/>
  <c r="M80" i="4"/>
  <c r="Z80" i="4"/>
  <c r="R80" i="4"/>
  <c r="AC80" i="4"/>
  <c r="AA80" i="4"/>
  <c r="D80" i="4"/>
  <c r="AF80" i="4"/>
  <c r="O80" i="4"/>
  <c r="N80" i="4"/>
  <c r="E80" i="4"/>
  <c r="U80" i="4"/>
  <c r="AE80" i="4"/>
  <c r="F80" i="4"/>
  <c r="AF84" i="4"/>
  <c r="Q84" i="4"/>
  <c r="M84" i="4"/>
  <c r="R84" i="4"/>
  <c r="Z84" i="4"/>
  <c r="D84" i="4"/>
  <c r="X84" i="4"/>
  <c r="G84" i="4"/>
  <c r="AA84" i="4"/>
  <c r="I84" i="4"/>
  <c r="AC84" i="4"/>
  <c r="V84" i="4"/>
  <c r="W84" i="4"/>
  <c r="AD84" i="4"/>
  <c r="H84" i="4"/>
  <c r="E84" i="4"/>
  <c r="T84" i="4"/>
  <c r="J84" i="4"/>
  <c r="AB84" i="4"/>
  <c r="K84" i="4"/>
  <c r="Y84" i="4"/>
  <c r="O84" i="4"/>
  <c r="N84" i="4"/>
  <c r="U84" i="4"/>
  <c r="AE84" i="4"/>
  <c r="F84" i="4"/>
  <c r="X88" i="4"/>
  <c r="Y88" i="4"/>
  <c r="J88" i="4"/>
  <c r="AD88" i="4"/>
  <c r="AF88" i="4"/>
  <c r="H88" i="4"/>
  <c r="K88" i="4"/>
  <c r="V88" i="4"/>
  <c r="AC88" i="4"/>
  <c r="Z88" i="4"/>
  <c r="R88" i="4"/>
  <c r="T88" i="4"/>
  <c r="D88" i="4"/>
  <c r="AB88" i="4"/>
  <c r="E88" i="4"/>
  <c r="AA88" i="4"/>
  <c r="M88" i="4"/>
  <c r="G88" i="4"/>
  <c r="Q88" i="4"/>
  <c r="I88" i="4"/>
  <c r="W88" i="4"/>
  <c r="O88" i="4"/>
  <c r="N88" i="4"/>
  <c r="U88" i="4"/>
  <c r="AE88" i="4"/>
  <c r="F88" i="4"/>
  <c r="AF76" i="4"/>
  <c r="W76" i="4"/>
  <c r="V76" i="4"/>
  <c r="G76" i="4"/>
  <c r="AC76" i="4"/>
  <c r="M76" i="4"/>
  <c r="J76" i="4"/>
  <c r="X76" i="4"/>
  <c r="I76" i="4"/>
  <c r="AD76" i="4"/>
  <c r="AA76" i="4"/>
  <c r="T76" i="4"/>
  <c r="D76" i="4"/>
  <c r="AB76" i="4"/>
  <c r="Q76" i="4"/>
  <c r="H76" i="4"/>
  <c r="Z76" i="4"/>
  <c r="K76" i="4"/>
  <c r="R76" i="4"/>
  <c r="Y76" i="4"/>
  <c r="O76" i="4"/>
  <c r="E76" i="4"/>
  <c r="N76" i="4"/>
  <c r="U76" i="4"/>
  <c r="AE76" i="4"/>
  <c r="F76" i="4"/>
  <c r="AF75" i="4"/>
  <c r="AB75" i="4"/>
  <c r="M75" i="4"/>
  <c r="Q75" i="4"/>
  <c r="W75" i="4"/>
  <c r="D75" i="4"/>
  <c r="Z75" i="4"/>
  <c r="AC75" i="4"/>
  <c r="K75" i="4"/>
  <c r="AD75" i="4"/>
  <c r="I75" i="4"/>
  <c r="G75" i="4"/>
  <c r="T75" i="4"/>
  <c r="J75" i="4"/>
  <c r="Y75" i="4"/>
  <c r="R75" i="4"/>
  <c r="X75" i="4"/>
  <c r="H75" i="4"/>
  <c r="V75" i="4"/>
  <c r="AA75" i="4"/>
  <c r="O75" i="4"/>
  <c r="N75" i="4"/>
  <c r="E75" i="4"/>
  <c r="U75" i="4"/>
  <c r="AE75" i="4"/>
  <c r="F75" i="4"/>
  <c r="AF79" i="4"/>
  <c r="X79" i="4"/>
  <c r="J79" i="4"/>
  <c r="D79" i="4"/>
  <c r="V79" i="4"/>
  <c r="AA79" i="4"/>
  <c r="K79" i="4"/>
  <c r="M79" i="4"/>
  <c r="AD79" i="4"/>
  <c r="AC79" i="4"/>
  <c r="R79" i="4"/>
  <c r="AB79" i="4"/>
  <c r="Z79" i="4"/>
  <c r="I79" i="4"/>
  <c r="G79" i="4"/>
  <c r="W79" i="4"/>
  <c r="H79" i="4"/>
  <c r="Y79" i="4"/>
  <c r="T79" i="4"/>
  <c r="Q79" i="4"/>
  <c r="O79" i="4"/>
  <c r="E79" i="4"/>
  <c r="N79" i="4"/>
  <c r="U79" i="4"/>
  <c r="AE79" i="4"/>
  <c r="F79" i="4"/>
  <c r="AF83" i="4"/>
  <c r="AB83" i="4"/>
  <c r="R83" i="4"/>
  <c r="E83" i="4"/>
  <c r="J83" i="4"/>
  <c r="K83" i="4"/>
  <c r="AC83" i="4"/>
  <c r="D83" i="4"/>
  <c r="V83" i="4"/>
  <c r="T83" i="4"/>
  <c r="AA83" i="4"/>
  <c r="M83" i="4"/>
  <c r="AD83" i="4"/>
  <c r="I83" i="4"/>
  <c r="H83" i="4"/>
  <c r="X83" i="4"/>
  <c r="G83" i="4"/>
  <c r="Q83" i="4"/>
  <c r="W83" i="4"/>
  <c r="Z83" i="4"/>
  <c r="Y83" i="4"/>
  <c r="O83" i="4"/>
  <c r="N83" i="4"/>
  <c r="U83" i="4"/>
  <c r="AE83" i="4"/>
  <c r="F83" i="4"/>
  <c r="AJ107" i="29" l="1"/>
  <c r="L99" i="4"/>
  <c r="S103" i="4"/>
  <c r="L102" i="4"/>
  <c r="L107" i="4"/>
  <c r="L105" i="4"/>
  <c r="S99" i="4"/>
  <c r="L13" i="4"/>
  <c r="S102" i="4"/>
  <c r="L103" i="4"/>
  <c r="S13" i="4"/>
  <c r="S101" i="4"/>
  <c r="L101" i="4"/>
  <c r="S105" i="4"/>
  <c r="S107" i="4"/>
  <c r="AL133" i="29"/>
  <c r="AM133" i="29"/>
  <c r="AE65" i="4"/>
  <c r="AJ133" i="29"/>
  <c r="AJ141" i="29"/>
  <c r="AN141" i="29"/>
  <c r="AF89" i="4"/>
  <c r="I8" i="4"/>
  <c r="K8" i="4"/>
  <c r="AD8" i="4"/>
  <c r="Z8" i="4"/>
  <c r="AA8" i="4"/>
  <c r="X8" i="4"/>
  <c r="V8" i="4"/>
  <c r="R8" i="4"/>
  <c r="AC8" i="4"/>
  <c r="Y8" i="4"/>
  <c r="H8" i="4"/>
  <c r="Q8" i="4"/>
  <c r="M8" i="4"/>
  <c r="AB8" i="4"/>
  <c r="G8" i="4"/>
  <c r="T8" i="4"/>
  <c r="AF8" i="4"/>
  <c r="W8" i="4"/>
  <c r="J8" i="4"/>
  <c r="E8" i="4"/>
  <c r="N8" i="4"/>
  <c r="D8" i="4"/>
  <c r="U8" i="4"/>
  <c r="AE8" i="4"/>
  <c r="F8" i="4"/>
  <c r="AF10" i="4"/>
  <c r="V10" i="4"/>
  <c r="K10" i="4"/>
  <c r="Z10" i="4"/>
  <c r="Q10" i="4"/>
  <c r="R10" i="4"/>
  <c r="X10" i="4"/>
  <c r="AD10" i="4"/>
  <c r="Y10" i="4"/>
  <c r="AC10" i="4"/>
  <c r="H10" i="4"/>
  <c r="W10" i="4"/>
  <c r="AB10" i="4"/>
  <c r="M10" i="4"/>
  <c r="G10" i="4"/>
  <c r="J10" i="4"/>
  <c r="I10" i="4"/>
  <c r="AA10" i="4"/>
  <c r="T10" i="4"/>
  <c r="E10" i="4"/>
  <c r="D10" i="4"/>
  <c r="N10" i="4"/>
  <c r="O10" i="4"/>
  <c r="U10" i="4"/>
  <c r="AE10" i="4"/>
  <c r="F10" i="4"/>
  <c r="AF61" i="4"/>
  <c r="D61" i="4"/>
  <c r="P61" i="4"/>
  <c r="M17" i="4"/>
  <c r="D49" i="4"/>
  <c r="Y73" i="4"/>
  <c r="X29" i="4"/>
  <c r="Y41" i="4"/>
  <c r="P57" i="4"/>
  <c r="V69" i="4"/>
  <c r="X81" i="4"/>
  <c r="AC17" i="4"/>
  <c r="T37" i="4"/>
  <c r="X53" i="4"/>
  <c r="X69" i="4"/>
  <c r="AA29" i="4"/>
  <c r="P53" i="4"/>
  <c r="K73" i="4"/>
  <c r="AF97" i="4"/>
  <c r="Q25" i="4"/>
  <c r="AD41" i="4"/>
  <c r="W53" i="4"/>
  <c r="W69" i="4"/>
  <c r="Y81" i="4"/>
  <c r="AD93" i="4"/>
  <c r="T89" i="4"/>
  <c r="X21" i="4"/>
  <c r="AC65" i="4"/>
  <c r="AD33" i="4"/>
  <c r="N17" i="4"/>
  <c r="AD29" i="4"/>
  <c r="J73" i="4"/>
  <c r="AC37" i="4"/>
  <c r="R17" i="4"/>
  <c r="I33" i="4"/>
  <c r="P41" i="4"/>
  <c r="H53" i="4"/>
  <c r="X61" i="4"/>
  <c r="H73" i="4"/>
  <c r="AC93" i="4"/>
  <c r="K33" i="4"/>
  <c r="H61" i="4"/>
  <c r="H85" i="4"/>
  <c r="Y21" i="4"/>
  <c r="Q49" i="4"/>
  <c r="W81" i="4"/>
  <c r="R21" i="4"/>
  <c r="Y29" i="4"/>
  <c r="D41" i="4"/>
  <c r="I53" i="4"/>
  <c r="AC61" i="4"/>
  <c r="I73" i="4"/>
  <c r="P81" i="4"/>
  <c r="AC97" i="4"/>
  <c r="Y33" i="4"/>
  <c r="AD81" i="4"/>
  <c r="W45" i="4"/>
  <c r="R81" i="4"/>
  <c r="AD21" i="4"/>
  <c r="AF29" i="4"/>
  <c r="T45" i="4"/>
  <c r="AD53" i="4"/>
  <c r="E49" i="4"/>
  <c r="H69" i="4"/>
  <c r="W25" i="4"/>
  <c r="W89" i="4"/>
  <c r="H49" i="4"/>
  <c r="J77" i="4"/>
  <c r="AD25" i="4"/>
  <c r="Z41" i="4"/>
  <c r="D57" i="4"/>
  <c r="AC81" i="4"/>
  <c r="X89" i="4"/>
  <c r="V53" i="4"/>
  <c r="D73" i="4"/>
  <c r="H29" i="4"/>
  <c r="F73" i="4"/>
  <c r="F17" i="4"/>
  <c r="G97" i="4"/>
  <c r="V37" i="4"/>
  <c r="M73" i="4"/>
  <c r="Z29" i="4"/>
  <c r="K65" i="4"/>
  <c r="F25" i="4"/>
  <c r="V57" i="4"/>
  <c r="K81" i="4"/>
  <c r="AF13" i="4"/>
  <c r="AC77" i="4"/>
  <c r="D45" i="4"/>
  <c r="W77" i="4"/>
  <c r="AF41" i="4"/>
  <c r="P73" i="4"/>
  <c r="V25" i="4"/>
  <c r="Q41" i="4"/>
  <c r="AD57" i="4"/>
  <c r="AF69" i="4"/>
  <c r="G93" i="4"/>
  <c r="E93" i="4"/>
  <c r="G73" i="4"/>
  <c r="X37" i="4"/>
  <c r="R89" i="4"/>
  <c r="E89" i="4"/>
  <c r="G69" i="4"/>
  <c r="G65" i="4"/>
  <c r="I17" i="4"/>
  <c r="R12" i="4"/>
  <c r="V12" i="4"/>
  <c r="X25" i="4"/>
  <c r="F21" i="4"/>
  <c r="AD17" i="4"/>
  <c r="AF21" i="4"/>
  <c r="W57" i="4"/>
  <c r="N33" i="4"/>
  <c r="N29" i="4"/>
  <c r="N41" i="4"/>
  <c r="N57" i="4"/>
  <c r="N25" i="4"/>
  <c r="AB49" i="4"/>
  <c r="O97" i="4"/>
  <c r="AB89" i="4"/>
  <c r="AB73" i="4"/>
  <c r="O89" i="4"/>
  <c r="AA25" i="4"/>
  <c r="AA81" i="4"/>
  <c r="AB25" i="4"/>
  <c r="AB33" i="4"/>
  <c r="O25" i="4"/>
  <c r="AB45" i="4"/>
  <c r="O21" i="4"/>
  <c r="AD61" i="4"/>
  <c r="R77" i="4"/>
  <c r="AF25" i="4"/>
  <c r="T57" i="4"/>
  <c r="R85" i="4"/>
  <c r="M21" i="4"/>
  <c r="W33" i="4"/>
  <c r="X45" i="4"/>
  <c r="I65" i="4"/>
  <c r="Q73" i="4"/>
  <c r="X85" i="4"/>
  <c r="I25" i="4"/>
  <c r="E41" i="4"/>
  <c r="AA57" i="4"/>
  <c r="I77" i="4"/>
  <c r="W97" i="4"/>
  <c r="H33" i="4"/>
  <c r="X57" i="4"/>
  <c r="X77" i="4"/>
  <c r="J17" i="4"/>
  <c r="P29" i="4"/>
  <c r="K45" i="4"/>
  <c r="Q57" i="4"/>
  <c r="W73" i="4"/>
  <c r="K89" i="4"/>
  <c r="W93" i="4"/>
  <c r="V29" i="4"/>
  <c r="AA77" i="4"/>
  <c r="AD49" i="4"/>
  <c r="Q21" i="4"/>
  <c r="Z81" i="4"/>
  <c r="G53" i="4"/>
  <c r="Z21" i="4"/>
  <c r="J45" i="4"/>
  <c r="Z53" i="4"/>
  <c r="R65" i="4"/>
  <c r="Z73" i="4"/>
  <c r="J85" i="4"/>
  <c r="Y17" i="4"/>
  <c r="AD45" i="4"/>
  <c r="F69" i="4"/>
  <c r="M89" i="4"/>
  <c r="I29" i="4"/>
  <c r="AC53" i="4"/>
  <c r="H25" i="4"/>
  <c r="J33" i="4"/>
  <c r="V41" i="4"/>
  <c r="J65" i="4"/>
  <c r="V89" i="4"/>
  <c r="Q97" i="4"/>
  <c r="Z45" i="4"/>
  <c r="D93" i="4"/>
  <c r="J57" i="4"/>
  <c r="G25" i="4"/>
  <c r="R33" i="4"/>
  <c r="AF45" i="4"/>
  <c r="K57" i="4"/>
  <c r="D53" i="4"/>
  <c r="AD73" i="4"/>
  <c r="AC89" i="4"/>
  <c r="V45" i="4"/>
  <c r="Z17" i="4"/>
  <c r="AB57" i="4"/>
  <c r="I89" i="4"/>
  <c r="P45" i="4"/>
  <c r="X65" i="4"/>
  <c r="Z89" i="4"/>
  <c r="R93" i="4"/>
  <c r="AC57" i="4"/>
  <c r="K77" i="4"/>
  <c r="V81" i="4"/>
  <c r="Z49" i="4"/>
  <c r="Y45" i="4"/>
  <c r="E73" i="4"/>
  <c r="Y85" i="4"/>
  <c r="T61" i="4"/>
  <c r="R41" i="4"/>
  <c r="X73" i="4"/>
  <c r="J41" i="4"/>
  <c r="X97" i="4"/>
  <c r="F65" i="4"/>
  <c r="G89" i="4"/>
  <c r="K41" i="4"/>
  <c r="F81" i="4"/>
  <c r="J53" i="4"/>
  <c r="D89" i="4"/>
  <c r="E45" i="4"/>
  <c r="W85" i="4"/>
  <c r="K29" i="4"/>
  <c r="G45" i="4"/>
  <c r="Y61" i="4"/>
  <c r="M77" i="4"/>
  <c r="Y97" i="4"/>
  <c r="M97" i="4"/>
  <c r="K21" i="4"/>
  <c r="W12" i="4"/>
  <c r="K53" i="4"/>
  <c r="V49" i="4"/>
  <c r="AC69" i="4"/>
  <c r="Z65" i="4"/>
  <c r="I45" i="4"/>
  <c r="Q45" i="4"/>
  <c r="T41" i="4"/>
  <c r="T53" i="4"/>
  <c r="Z12" i="4"/>
  <c r="AF12" i="4"/>
  <c r="X12" i="4"/>
  <c r="V21" i="4"/>
  <c r="H89" i="4"/>
  <c r="M49" i="4"/>
  <c r="G33" i="4"/>
  <c r="O17" i="4"/>
  <c r="N45" i="4"/>
  <c r="N89" i="4"/>
  <c r="N73" i="4"/>
  <c r="N85" i="4"/>
  <c r="AA49" i="4"/>
  <c r="O45" i="4"/>
  <c r="AA89" i="4"/>
  <c r="AA73" i="4"/>
  <c r="AB21" i="4"/>
  <c r="AA41" i="4"/>
  <c r="O53" i="4"/>
  <c r="AA45" i="4"/>
  <c r="AA33" i="4"/>
  <c r="O85" i="4"/>
  <c r="AA69" i="4"/>
  <c r="AB69" i="4"/>
  <c r="AA53" i="4"/>
  <c r="AA93" i="4"/>
  <c r="O49" i="4"/>
  <c r="O57" i="4"/>
  <c r="AB12" i="4"/>
  <c r="AD12" i="4"/>
  <c r="J37" i="4"/>
  <c r="V85" i="4"/>
  <c r="V33" i="4"/>
  <c r="W61" i="4"/>
  <c r="AB97" i="4"/>
  <c r="K25" i="4"/>
  <c r="Q37" i="4"/>
  <c r="W49" i="4"/>
  <c r="AA65" i="4"/>
  <c r="G77" i="4"/>
  <c r="Y89" i="4"/>
  <c r="Q29" i="4"/>
  <c r="M45" i="4"/>
  <c r="Z61" i="4"/>
  <c r="M81" i="4"/>
  <c r="G21" i="4"/>
  <c r="Y37" i="4"/>
  <c r="M65" i="4"/>
  <c r="I85" i="4"/>
  <c r="AB17" i="4"/>
  <c r="X33" i="4"/>
  <c r="AC45" i="4"/>
  <c r="Q77" i="4"/>
  <c r="AD89" i="4"/>
  <c r="K85" i="4"/>
  <c r="H97" i="4"/>
  <c r="W41" i="4"/>
  <c r="AD85" i="4"/>
  <c r="Q65" i="4"/>
  <c r="AC25" i="4"/>
  <c r="P21" i="4"/>
  <c r="P69" i="4"/>
  <c r="P25" i="4"/>
  <c r="H37" i="4"/>
  <c r="I49" i="4"/>
  <c r="G57" i="4"/>
  <c r="M69" i="4"/>
  <c r="P77" i="4"/>
  <c r="P89" i="4"/>
  <c r="T21" i="4"/>
  <c r="AC49" i="4"/>
  <c r="T73" i="4"/>
  <c r="M93" i="4"/>
  <c r="Z33" i="4"/>
  <c r="AD65" i="4"/>
  <c r="J97" i="4"/>
  <c r="Z25" i="4"/>
  <c r="H57" i="4"/>
  <c r="AB65" i="4"/>
  <c r="H77" i="4"/>
  <c r="V93" i="4"/>
  <c r="F89" i="4"/>
  <c r="K17" i="4"/>
  <c r="F53" i="4"/>
  <c r="AC21" i="4"/>
  <c r="Y69" i="4"/>
  <c r="W17" i="4"/>
  <c r="AD37" i="4"/>
  <c r="R49" i="4"/>
  <c r="AC41" i="4"/>
  <c r="T81" i="4"/>
  <c r="F93" i="4"/>
  <c r="T69" i="4"/>
  <c r="W29" i="4"/>
  <c r="R61" i="4"/>
  <c r="T33" i="4"/>
  <c r="X49" i="4"/>
  <c r="R69" i="4"/>
  <c r="Q93" i="4"/>
  <c r="V97" i="4"/>
  <c r="T85" i="4"/>
  <c r="G49" i="4"/>
  <c r="H93" i="4"/>
  <c r="D65" i="4"/>
  <c r="D25" i="4"/>
  <c r="AD77" i="4"/>
  <c r="E65" i="4"/>
  <c r="Y93" i="4"/>
  <c r="Y49" i="4"/>
  <c r="Q85" i="4"/>
  <c r="Y53" i="4"/>
  <c r="M25" i="4"/>
  <c r="R73" i="4"/>
  <c r="P97" i="4"/>
  <c r="N65" i="4"/>
  <c r="Q61" i="4"/>
  <c r="F57" i="4"/>
  <c r="X17" i="4"/>
  <c r="F33" i="4"/>
  <c r="J49" i="4"/>
  <c r="O65" i="4"/>
  <c r="G85" i="4"/>
  <c r="AC12" i="4"/>
  <c r="R97" i="4"/>
  <c r="D21" i="4"/>
  <c r="D33" i="4"/>
  <c r="I12" i="4"/>
  <c r="M33" i="4"/>
  <c r="K49" i="4"/>
  <c r="R29" i="4"/>
  <c r="E25" i="4"/>
  <c r="J25" i="4"/>
  <c r="D29" i="4"/>
  <c r="H12" i="4"/>
  <c r="E85" i="4"/>
  <c r="Q81" i="4"/>
  <c r="T77" i="4"/>
  <c r="J69" i="4"/>
  <c r="H81" i="4"/>
  <c r="G17" i="4"/>
  <c r="N49" i="4"/>
  <c r="N69" i="4"/>
  <c r="N93" i="4"/>
  <c r="O29" i="4"/>
  <c r="N21" i="4"/>
  <c r="AB53" i="4"/>
  <c r="AA61" i="4"/>
  <c r="O41" i="4"/>
  <c r="AB81" i="4"/>
  <c r="AA85" i="4"/>
  <c r="AB93" i="4"/>
  <c r="AB61" i="4"/>
  <c r="O77" i="4"/>
  <c r="AB37" i="4"/>
  <c r="AA21" i="4"/>
  <c r="O69" i="4"/>
  <c r="AA12" i="4"/>
  <c r="E57" i="4"/>
  <c r="AA97" i="4"/>
  <c r="H65" i="4"/>
  <c r="E17" i="4"/>
  <c r="F29" i="4"/>
  <c r="G41" i="4"/>
  <c r="Q53" i="4"/>
  <c r="D69" i="4"/>
  <c r="Y77" i="4"/>
  <c r="AC33" i="4"/>
  <c r="P49" i="4"/>
  <c r="Z85" i="4"/>
  <c r="T25" i="4"/>
  <c r="R45" i="4"/>
  <c r="T93" i="4"/>
  <c r="E21" i="4"/>
  <c r="M41" i="4"/>
  <c r="T49" i="4"/>
  <c r="T65" i="4"/>
  <c r="G81" i="4"/>
  <c r="K93" i="4"/>
  <c r="AC85" i="4"/>
  <c r="Z97" i="4"/>
  <c r="I57" i="4"/>
  <c r="V17" i="4"/>
  <c r="F77" i="4"/>
  <c r="AB29" i="4"/>
  <c r="M61" i="4"/>
  <c r="E81" i="4"/>
  <c r="J29" i="4"/>
  <c r="Z37" i="4"/>
  <c r="Y57" i="4"/>
  <c r="J81" i="4"/>
  <c r="J93" i="4"/>
  <c r="Q17" i="4"/>
  <c r="X41" i="4"/>
  <c r="AC73" i="4"/>
  <c r="T17" i="4"/>
  <c r="G29" i="4"/>
  <c r="R37" i="4"/>
  <c r="F49" i="4"/>
  <c r="Z57" i="4"/>
  <c r="I69" i="4"/>
  <c r="Z77" i="4"/>
  <c r="K97" i="4"/>
  <c r="I93" i="4"/>
  <c r="R25" i="4"/>
  <c r="V61" i="4"/>
  <c r="F41" i="4"/>
  <c r="H21" i="4"/>
  <c r="T29" i="4"/>
  <c r="M53" i="4"/>
  <c r="F45" i="4"/>
  <c r="W65" i="4"/>
  <c r="F85" i="4"/>
  <c r="P17" i="4"/>
  <c r="D81" i="4"/>
  <c r="Q33" i="4"/>
  <c r="AD69" i="4"/>
  <c r="W21" i="4"/>
  <c r="W37" i="4"/>
  <c r="R53" i="4"/>
  <c r="V77" i="4"/>
  <c r="P85" i="4"/>
  <c r="E33" i="4"/>
  <c r="Q69" i="4"/>
  <c r="P93" i="4"/>
  <c r="R57" i="4"/>
  <c r="I81" i="4"/>
  <c r="AC29" i="4"/>
  <c r="M57" i="4"/>
  <c r="Z93" i="4"/>
  <c r="AD97" i="4"/>
  <c r="Z69" i="4"/>
  <c r="J21" i="4"/>
  <c r="I97" i="4"/>
  <c r="V65" i="4"/>
  <c r="H41" i="4"/>
  <c r="D77" i="4"/>
  <c r="D97" i="4"/>
  <c r="V73" i="4"/>
  <c r="P33" i="4"/>
  <c r="Y65" i="4"/>
  <c r="H17" i="4"/>
  <c r="K69" i="4"/>
  <c r="I21" i="4"/>
  <c r="I37" i="4"/>
  <c r="E53" i="4"/>
  <c r="E69" i="4"/>
  <c r="Q89" i="4"/>
  <c r="J89" i="4"/>
  <c r="AB77" i="4"/>
  <c r="E77" i="4"/>
  <c r="F97" i="4"/>
  <c r="D85" i="4"/>
  <c r="T97" i="4"/>
  <c r="D17" i="4"/>
  <c r="M29" i="4"/>
  <c r="X93" i="4"/>
  <c r="M85" i="4"/>
  <c r="Y25" i="4"/>
  <c r="E97" i="4"/>
  <c r="T12" i="4"/>
  <c r="Y12" i="4"/>
  <c r="I61" i="4"/>
  <c r="I41" i="4"/>
  <c r="AF57" i="4"/>
  <c r="H45" i="4"/>
  <c r="E29" i="4"/>
  <c r="Q12" i="4"/>
  <c r="N53" i="4"/>
  <c r="N97" i="4"/>
  <c r="N81" i="4"/>
  <c r="N77" i="4"/>
  <c r="AB41" i="4"/>
  <c r="AA37" i="4"/>
  <c r="O73" i="4"/>
  <c r="AB85" i="4"/>
  <c r="O33" i="4"/>
  <c r="O93" i="4"/>
  <c r="AA17" i="4"/>
  <c r="O81" i="4"/>
  <c r="K61" i="4"/>
  <c r="E37" i="4"/>
  <c r="J61" i="4"/>
  <c r="F37" i="4"/>
  <c r="N61" i="4"/>
  <c r="F12" i="4"/>
  <c r="E61" i="4"/>
  <c r="D37" i="4"/>
  <c r="G61" i="4"/>
  <c r="J12" i="4"/>
  <c r="K37" i="4"/>
  <c r="F61" i="4"/>
  <c r="M37" i="4"/>
  <c r="P37" i="4"/>
  <c r="E12" i="4"/>
  <c r="M12" i="4"/>
  <c r="D12" i="4"/>
  <c r="N37" i="4"/>
  <c r="G37" i="4"/>
  <c r="O61" i="4"/>
  <c r="P12" i="4"/>
  <c r="K12" i="4"/>
  <c r="G12" i="4"/>
  <c r="N12" i="4"/>
  <c r="O37" i="4"/>
  <c r="O12" i="4"/>
  <c r="U65" i="4"/>
  <c r="U33" i="4"/>
  <c r="AE33" i="4"/>
  <c r="U61" i="4"/>
  <c r="U89" i="4"/>
  <c r="AE57" i="4"/>
  <c r="U17" i="4"/>
  <c r="U45" i="4"/>
  <c r="U21" i="4"/>
  <c r="U37" i="4"/>
  <c r="U25" i="4"/>
  <c r="U93" i="4"/>
  <c r="U85" i="4"/>
  <c r="U41" i="4"/>
  <c r="U81" i="4"/>
  <c r="AE25" i="4"/>
  <c r="U69" i="4"/>
  <c r="U29" i="4"/>
  <c r="U97" i="4"/>
  <c r="U49" i="4"/>
  <c r="U77" i="4"/>
  <c r="AE93" i="4"/>
  <c r="U73" i="4"/>
  <c r="U57" i="4"/>
  <c r="AE49" i="4"/>
  <c r="U53" i="4"/>
  <c r="AF49" i="4"/>
  <c r="AE69" i="4"/>
  <c r="AE29" i="4"/>
  <c r="AE45" i="4"/>
  <c r="AE53" i="4"/>
  <c r="AE37" i="4"/>
  <c r="AE17" i="4"/>
  <c r="AE77" i="4"/>
  <c r="AF93" i="4"/>
  <c r="AF33" i="4"/>
  <c r="AE61" i="4"/>
  <c r="AE21" i="4"/>
  <c r="AE97" i="4"/>
  <c r="AE41" i="4"/>
  <c r="AE89" i="4"/>
  <c r="U12" i="4"/>
  <c r="AE73" i="4"/>
  <c r="AE81" i="4"/>
  <c r="AE85" i="4"/>
  <c r="AE12" i="4"/>
  <c r="AF73" i="4"/>
  <c r="AF85" i="4"/>
  <c r="AF17" i="4"/>
  <c r="AF81" i="4"/>
  <c r="AF77" i="4"/>
  <c r="AF53" i="4"/>
  <c r="AF37" i="4"/>
  <c r="S189" i="4" l="1"/>
  <c r="L194" i="4"/>
  <c r="S196" i="4"/>
  <c r="L200" i="4"/>
  <c r="L197" i="4"/>
  <c r="L201" i="4"/>
  <c r="L202" i="4"/>
  <c r="L205" i="4"/>
  <c r="S205" i="4"/>
  <c r="S195" i="4"/>
  <c r="L199" i="4"/>
  <c r="S201" i="4"/>
  <c r="S194" i="4"/>
  <c r="S185" i="4"/>
  <c r="S187" i="4"/>
  <c r="S193" i="4"/>
  <c r="S200" i="4"/>
  <c r="L203" i="4"/>
  <c r="L189" i="4"/>
  <c r="S203" i="4"/>
  <c r="S197" i="4"/>
  <c r="S199" i="4"/>
  <c r="S202" i="4"/>
  <c r="L187" i="4"/>
  <c r="S191" i="4"/>
  <c r="L195" i="4"/>
  <c r="L185" i="4"/>
  <c r="L191" i="4"/>
  <c r="L193" i="4"/>
  <c r="L196" i="4"/>
  <c r="AK133" i="29"/>
  <c r="AK141" i="29"/>
  <c r="AL131" i="29"/>
  <c r="AM131" i="29"/>
  <c r="AN133" i="29"/>
  <c r="AJ131" i="29"/>
  <c r="G101" i="4"/>
  <c r="U103" i="4"/>
  <c r="I101" i="4"/>
  <c r="N99" i="4"/>
  <c r="O103" i="4"/>
  <c r="X102" i="4"/>
  <c r="T103" i="4"/>
  <c r="K99" i="4"/>
  <c r="AD103" i="4"/>
  <c r="Y107" i="4"/>
  <c r="AC101" i="4"/>
  <c r="J99" i="4"/>
  <c r="J102" i="4"/>
  <c r="Q105" i="4"/>
  <c r="W99" i="4"/>
  <c r="AF103" i="4"/>
  <c r="Q101" i="4"/>
  <c r="Z102" i="4"/>
  <c r="E102" i="4"/>
  <c r="O99" i="4"/>
  <c r="P102" i="4"/>
  <c r="Y105" i="4"/>
  <c r="AD99" i="4"/>
  <c r="I99" i="4"/>
  <c r="AE101" i="4"/>
  <c r="AC99" i="4"/>
  <c r="Y13" i="4"/>
  <c r="AC13" i="4"/>
  <c r="I102" i="4"/>
  <c r="T99" i="4"/>
  <c r="V102" i="4"/>
  <c r="AE105" i="4"/>
  <c r="K105" i="4"/>
  <c r="Q99" i="4"/>
  <c r="T102" i="4"/>
  <c r="G105" i="4"/>
  <c r="W13" i="4"/>
  <c r="I107" i="4"/>
  <c r="Z107" i="4"/>
  <c r="AA107" i="4"/>
  <c r="AD107" i="4"/>
  <c r="Y101" i="4"/>
  <c r="F99" i="4"/>
  <c r="AF101" i="4"/>
  <c r="H105" i="4"/>
  <c r="P99" i="4"/>
  <c r="Z103" i="4"/>
  <c r="AD105" i="4"/>
  <c r="W105" i="4"/>
  <c r="Z13" i="4"/>
  <c r="F105" i="4"/>
  <c r="R102" i="4"/>
  <c r="AB99" i="4"/>
  <c r="E103" i="4"/>
  <c r="R101" i="4"/>
  <c r="Z105" i="4"/>
  <c r="D99" i="4"/>
  <c r="V103" i="4"/>
  <c r="K102" i="4"/>
  <c r="J105" i="4"/>
  <c r="W102" i="4"/>
  <c r="AF99" i="4"/>
  <c r="J103" i="4"/>
  <c r="Z101" i="4"/>
  <c r="E101" i="4"/>
  <c r="M105" i="4"/>
  <c r="E99" i="4"/>
  <c r="N103" i="4"/>
  <c r="X13" i="4"/>
  <c r="O105" i="4"/>
  <c r="AA102" i="4"/>
  <c r="I105" i="4"/>
  <c r="Q103" i="4"/>
  <c r="F102" i="4"/>
  <c r="M101" i="4"/>
  <c r="AC105" i="4"/>
  <c r="V99" i="4"/>
  <c r="M99" i="4"/>
  <c r="R13" i="4"/>
  <c r="H107" i="4"/>
  <c r="R107" i="4"/>
  <c r="AB13" i="4"/>
  <c r="N102" i="4"/>
  <c r="X99" i="4"/>
  <c r="AB102" i="4"/>
  <c r="J101" i="4"/>
  <c r="R105" i="4"/>
  <c r="Y99" i="4"/>
  <c r="F103" i="4"/>
  <c r="H101" i="4"/>
  <c r="X107" i="4"/>
  <c r="X105" i="4"/>
  <c r="G103" i="4"/>
  <c r="V105" i="4"/>
  <c r="AB103" i="4"/>
  <c r="U102" i="4"/>
  <c r="AB101" i="4"/>
  <c r="AD101" i="4"/>
  <c r="F101" i="4"/>
  <c r="Y102" i="4"/>
  <c r="AB105" i="4"/>
  <c r="K103" i="4"/>
  <c r="AA105" i="4"/>
  <c r="D103" i="4"/>
  <c r="AC102" i="4"/>
  <c r="G102" i="4"/>
  <c r="Q102" i="4"/>
  <c r="H102" i="4"/>
  <c r="AA99" i="4"/>
  <c r="Q13" i="4"/>
  <c r="AF105" i="4"/>
  <c r="P103" i="4"/>
  <c r="D105" i="4"/>
  <c r="H99" i="4"/>
  <c r="H103" i="4"/>
  <c r="O102" i="4"/>
  <c r="AF102" i="4"/>
  <c r="M103" i="4"/>
  <c r="X101" i="4"/>
  <c r="I13" i="4"/>
  <c r="Q107" i="4"/>
  <c r="V107" i="4"/>
  <c r="AB107" i="4"/>
  <c r="T105" i="4"/>
  <c r="AE102" i="4"/>
  <c r="P105" i="4"/>
  <c r="W103" i="4"/>
  <c r="M102" i="4"/>
  <c r="T101" i="4"/>
  <c r="N101" i="4"/>
  <c r="E105" i="4"/>
  <c r="AF107" i="4"/>
  <c r="V13" i="4"/>
  <c r="K101" i="4"/>
  <c r="Y103" i="4"/>
  <c r="O101" i="4"/>
  <c r="U99" i="4"/>
  <c r="X103" i="4"/>
  <c r="AD102" i="4"/>
  <c r="D101" i="4"/>
  <c r="U105" i="4"/>
  <c r="T107" i="4"/>
  <c r="P101" i="4"/>
  <c r="AC103" i="4"/>
  <c r="V101" i="4"/>
  <c r="Z99" i="4"/>
  <c r="AE103" i="4"/>
  <c r="I103" i="4"/>
  <c r="R99" i="4"/>
  <c r="W101" i="4"/>
  <c r="H13" i="4"/>
  <c r="U101" i="4"/>
  <c r="D102" i="4"/>
  <c r="AA101" i="4"/>
  <c r="AE99" i="4"/>
  <c r="G99" i="4"/>
  <c r="R103" i="4"/>
  <c r="N105" i="4"/>
  <c r="AA103" i="4"/>
  <c r="AC107" i="4"/>
  <c r="T13" i="4"/>
  <c r="W107" i="4"/>
  <c r="AA13" i="4"/>
  <c r="AD13" i="4"/>
  <c r="J13" i="4"/>
  <c r="E13" i="4"/>
  <c r="F13" i="4"/>
  <c r="P13" i="4"/>
  <c r="K13" i="4"/>
  <c r="M13" i="4"/>
  <c r="E107" i="4"/>
  <c r="D13" i="4"/>
  <c r="F107" i="4"/>
  <c r="J107" i="4"/>
  <c r="P107" i="4"/>
  <c r="G13" i="4"/>
  <c r="M107" i="4"/>
  <c r="N13" i="4"/>
  <c r="K107" i="4"/>
  <c r="D107" i="4"/>
  <c r="G107" i="4"/>
  <c r="O13" i="4"/>
  <c r="N107" i="4"/>
  <c r="O107" i="4"/>
  <c r="U13" i="4"/>
  <c r="U107" i="4"/>
  <c r="AE13" i="4"/>
  <c r="AE107" i="4"/>
  <c r="AN131" i="29" l="1"/>
  <c r="AO133" i="29"/>
  <c r="AK131" i="29"/>
  <c r="O185" i="4"/>
  <c r="AB189" i="4"/>
  <c r="M194" i="4"/>
  <c r="Z196" i="4"/>
  <c r="J200" i="4"/>
  <c r="N187" i="4"/>
  <c r="AA191" i="4"/>
  <c r="K195" i="4"/>
  <c r="Y197" i="4"/>
  <c r="I201" i="4"/>
  <c r="AB187" i="4"/>
  <c r="Z195" i="4"/>
  <c r="U201" i="4"/>
  <c r="D194" i="4"/>
  <c r="N193" i="4"/>
  <c r="K199" i="4"/>
  <c r="G203" i="4"/>
  <c r="AB191" i="4"/>
  <c r="AB202" i="4"/>
  <c r="Q197" i="4"/>
  <c r="Y194" i="4"/>
  <c r="R197" i="4"/>
  <c r="V203" i="4"/>
  <c r="AF202" i="4"/>
  <c r="T185" i="4"/>
  <c r="AF189" i="4"/>
  <c r="Q194" i="4"/>
  <c r="AD196" i="4"/>
  <c r="O200" i="4"/>
  <c r="R187" i="4"/>
  <c r="AE191" i="4"/>
  <c r="P195" i="4"/>
  <c r="AC197" i="4"/>
  <c r="N201" i="4"/>
  <c r="H189" i="4"/>
  <c r="F196" i="4"/>
  <c r="Z201" i="4"/>
  <c r="D189" i="4"/>
  <c r="W193" i="4"/>
  <c r="U199" i="4"/>
  <c r="K203" i="4"/>
  <c r="Q193" i="4"/>
  <c r="H203" i="4"/>
  <c r="G199" i="4"/>
  <c r="AE195" i="4"/>
  <c r="Y199" i="4"/>
  <c r="D196" i="4"/>
  <c r="AE189" i="4"/>
  <c r="X185" i="4"/>
  <c r="H191" i="4"/>
  <c r="V194" i="4"/>
  <c r="F197" i="4"/>
  <c r="T200" i="4"/>
  <c r="W187" i="4"/>
  <c r="G193" i="4"/>
  <c r="U195" i="4"/>
  <c r="E199" i="4"/>
  <c r="R201" i="4"/>
  <c r="Q189" i="4"/>
  <c r="O196" i="4"/>
  <c r="AF201" i="4"/>
  <c r="E185" i="4"/>
  <c r="AE193" i="4"/>
  <c r="AC199" i="4"/>
  <c r="P203" i="4"/>
  <c r="F194" i="4"/>
  <c r="Q203" i="4"/>
  <c r="E200" i="4"/>
  <c r="AC196" i="4"/>
  <c r="Q201" i="4"/>
  <c r="AA185" i="4"/>
  <c r="AA197" i="4"/>
  <c r="J185" i="4"/>
  <c r="X189" i="4"/>
  <c r="H194" i="4"/>
  <c r="V196" i="4"/>
  <c r="F200" i="4"/>
  <c r="I187" i="4"/>
  <c r="W191" i="4"/>
  <c r="G195" i="4"/>
  <c r="U197" i="4"/>
  <c r="E201" i="4"/>
  <c r="T187" i="4"/>
  <c r="Q195" i="4"/>
  <c r="O201" i="4"/>
  <c r="D200" i="4"/>
  <c r="E193" i="4"/>
  <c r="AE197" i="4"/>
  <c r="AE202" i="4"/>
  <c r="J191" i="4"/>
  <c r="R202" i="4"/>
  <c r="U196" i="4"/>
  <c r="Z193" i="4"/>
  <c r="J196" i="4"/>
  <c r="AC202" i="4"/>
  <c r="I197" i="4"/>
  <c r="Q205" i="4"/>
  <c r="R205" i="4"/>
  <c r="AB205" i="4"/>
  <c r="AF185" i="4"/>
  <c r="Q191" i="4"/>
  <c r="AD194" i="4"/>
  <c r="O197" i="4"/>
  <c r="AB200" i="4"/>
  <c r="AE187" i="4"/>
  <c r="P193" i="4"/>
  <c r="AC195" i="4"/>
  <c r="N199" i="4"/>
  <c r="AA201" i="4"/>
  <c r="F191" i="4"/>
  <c r="AF196" i="4"/>
  <c r="O202" i="4"/>
  <c r="W185" i="4"/>
  <c r="U194" i="4"/>
  <c r="R200" i="4"/>
  <c r="Y203" i="4"/>
  <c r="M195" i="4"/>
  <c r="D202" i="4"/>
  <c r="T201" i="4"/>
  <c r="M200" i="4"/>
  <c r="I203" i="4"/>
  <c r="V195" i="4"/>
  <c r="O194" i="4"/>
  <c r="H187" i="4"/>
  <c r="V191" i="4"/>
  <c r="F195" i="4"/>
  <c r="T197" i="4"/>
  <c r="AF200" i="4"/>
  <c r="G189" i="4"/>
  <c r="U193" i="4"/>
  <c r="E196" i="4"/>
  <c r="R199" i="4"/>
  <c r="AE201" i="4"/>
  <c r="O191" i="4"/>
  <c r="M197" i="4"/>
  <c r="V202" i="4"/>
  <c r="AE185" i="4"/>
  <c r="AC194" i="4"/>
  <c r="AA200" i="4"/>
  <c r="AC203" i="4"/>
  <c r="AD195" i="4"/>
  <c r="D193" i="4"/>
  <c r="H202" i="4"/>
  <c r="K201" i="4"/>
  <c r="AE203" i="4"/>
  <c r="X199" i="4"/>
  <c r="D185" i="4"/>
  <c r="M187" i="4"/>
  <c r="Z191" i="4"/>
  <c r="J195" i="4"/>
  <c r="X197" i="4"/>
  <c r="H201" i="4"/>
  <c r="K189" i="4"/>
  <c r="Y193" i="4"/>
  <c r="I196" i="4"/>
  <c r="W199" i="4"/>
  <c r="G202" i="4"/>
  <c r="X191" i="4"/>
  <c r="V197" i="4"/>
  <c r="Z202" i="4"/>
  <c r="K187" i="4"/>
  <c r="I195" i="4"/>
  <c r="G201" i="4"/>
  <c r="D203" i="4"/>
  <c r="T196" i="4"/>
  <c r="I185" i="4"/>
  <c r="X202" i="4"/>
  <c r="AD201" i="4"/>
  <c r="R185" i="4"/>
  <c r="M202" i="4"/>
  <c r="E195" i="4"/>
  <c r="AB185" i="4"/>
  <c r="M191" i="4"/>
  <c r="Z194" i="4"/>
  <c r="J197" i="4"/>
  <c r="X200" i="4"/>
  <c r="AA187" i="4"/>
  <c r="K193" i="4"/>
  <c r="Y195" i="4"/>
  <c r="I199" i="4"/>
  <c r="W201" i="4"/>
  <c r="Z189" i="4"/>
  <c r="X196" i="4"/>
  <c r="I202" i="4"/>
  <c r="N185" i="4"/>
  <c r="K194" i="4"/>
  <c r="I200" i="4"/>
  <c r="U203" i="4"/>
  <c r="X194" i="4"/>
  <c r="Z203" i="4"/>
  <c r="AD200" i="4"/>
  <c r="F199" i="4"/>
  <c r="AC191" i="4"/>
  <c r="I205" i="4"/>
  <c r="V187" i="4"/>
  <c r="F193" i="4"/>
  <c r="T195" i="4"/>
  <c r="AF197" i="4"/>
  <c r="G185" i="4"/>
  <c r="U189" i="4"/>
  <c r="E194" i="4"/>
  <c r="R196" i="4"/>
  <c r="AE199" i="4"/>
  <c r="P202" i="4"/>
  <c r="M193" i="4"/>
  <c r="J199" i="4"/>
  <c r="F203" i="4"/>
  <c r="AC187" i="4"/>
  <c r="AA195" i="4"/>
  <c r="V201" i="4"/>
  <c r="D199" i="4"/>
  <c r="Z197" i="4"/>
  <c r="Y187" i="4"/>
  <c r="R203" i="4"/>
  <c r="M203" i="4"/>
  <c r="K191" i="4"/>
  <c r="X187" i="4"/>
  <c r="Y201" i="4"/>
  <c r="Z187" i="4"/>
  <c r="J193" i="4"/>
  <c r="X195" i="4"/>
  <c r="H199" i="4"/>
  <c r="K185" i="4"/>
  <c r="Y189" i="4"/>
  <c r="I194" i="4"/>
  <c r="W196" i="4"/>
  <c r="G200" i="4"/>
  <c r="U202" i="4"/>
  <c r="V193" i="4"/>
  <c r="T199" i="4"/>
  <c r="J203" i="4"/>
  <c r="I189" i="4"/>
  <c r="G196" i="4"/>
  <c r="AB201" i="4"/>
  <c r="D187" i="4"/>
  <c r="O199" i="4"/>
  <c r="W189" i="4"/>
  <c r="AD203" i="4"/>
  <c r="AA203" i="4"/>
  <c r="AA193" i="4"/>
  <c r="R193" i="4"/>
  <c r="X205" i="4"/>
  <c r="AD187" i="4"/>
  <c r="O193" i="4"/>
  <c r="AB195" i="4"/>
  <c r="M199" i="4"/>
  <c r="P185" i="4"/>
  <c r="AC189" i="4"/>
  <c r="N194" i="4"/>
  <c r="AA196" i="4"/>
  <c r="K200" i="4"/>
  <c r="AF205" i="4"/>
  <c r="AD193" i="4"/>
  <c r="AB199" i="4"/>
  <c r="O203" i="4"/>
  <c r="R189" i="4"/>
  <c r="P196" i="4"/>
  <c r="E202" i="4"/>
  <c r="H185" i="4"/>
  <c r="AF199" i="4"/>
  <c r="T191" i="4"/>
  <c r="D197" i="4"/>
  <c r="D191" i="4"/>
  <c r="N195" i="4"/>
  <c r="K196" i="4"/>
  <c r="AC205" i="4"/>
  <c r="Q187" i="4"/>
  <c r="AD191" i="4"/>
  <c r="O195" i="4"/>
  <c r="AB197" i="4"/>
  <c r="M201" i="4"/>
  <c r="P189" i="4"/>
  <c r="AC193" i="4"/>
  <c r="N196" i="4"/>
  <c r="AA199" i="4"/>
  <c r="K202" i="4"/>
  <c r="AF191" i="4"/>
  <c r="AD197" i="4"/>
  <c r="AD202" i="4"/>
  <c r="U187" i="4"/>
  <c r="R195" i="4"/>
  <c r="P201" i="4"/>
  <c r="D195" i="4"/>
  <c r="H197" i="4"/>
  <c r="F187" i="4"/>
  <c r="E203" i="4"/>
  <c r="Y202" i="4"/>
  <c r="E189" i="4"/>
  <c r="W203" i="4"/>
  <c r="AE200" i="4"/>
  <c r="V205" i="4"/>
  <c r="J189" i="4"/>
  <c r="X193" i="4"/>
  <c r="H196" i="4"/>
  <c r="V199" i="4"/>
  <c r="Y185" i="4"/>
  <c r="I191" i="4"/>
  <c r="W194" i="4"/>
  <c r="G197" i="4"/>
  <c r="U200" i="4"/>
  <c r="V185" i="4"/>
  <c r="T194" i="4"/>
  <c r="Q200" i="4"/>
  <c r="X203" i="4"/>
  <c r="G191" i="4"/>
  <c r="E197" i="4"/>
  <c r="Q202" i="4"/>
  <c r="O187" i="4"/>
  <c r="J201" i="4"/>
  <c r="G194" i="4"/>
  <c r="P187" i="4"/>
  <c r="AD189" i="4"/>
  <c r="P199" i="4"/>
  <c r="T202" i="4"/>
  <c r="Z205" i="4"/>
  <c r="O189" i="4"/>
  <c r="AB193" i="4"/>
  <c r="M196" i="4"/>
  <c r="Z199" i="4"/>
  <c r="AC185" i="4"/>
  <c r="N191" i="4"/>
  <c r="AA194" i="4"/>
  <c r="K197" i="4"/>
  <c r="Y200" i="4"/>
  <c r="AD185" i="4"/>
  <c r="AB194" i="4"/>
  <c r="Z200" i="4"/>
  <c r="AB203" i="4"/>
  <c r="P191" i="4"/>
  <c r="N197" i="4"/>
  <c r="W202" i="4"/>
  <c r="AF187" i="4"/>
  <c r="X201" i="4"/>
  <c r="AF194" i="4"/>
  <c r="N189" i="4"/>
  <c r="H193" i="4"/>
  <c r="W200" i="4"/>
  <c r="D201" i="4"/>
  <c r="F185" i="4"/>
  <c r="T189" i="4"/>
  <c r="AF193" i="4"/>
  <c r="Q196" i="4"/>
  <c r="AD199" i="4"/>
  <c r="E187" i="4"/>
  <c r="R191" i="4"/>
  <c r="AE194" i="4"/>
  <c r="P197" i="4"/>
  <c r="AC200" i="4"/>
  <c r="J187" i="4"/>
  <c r="H195" i="4"/>
  <c r="F201" i="4"/>
  <c r="AF203" i="4"/>
  <c r="Y191" i="4"/>
  <c r="W197" i="4"/>
  <c r="AA202" i="4"/>
  <c r="V189" i="4"/>
  <c r="F202" i="4"/>
  <c r="W195" i="4"/>
  <c r="U191" i="4"/>
  <c r="P194" i="4"/>
  <c r="AC201" i="4"/>
  <c r="M189" i="4"/>
  <c r="T205" i="4"/>
  <c r="F189" i="4"/>
  <c r="T193" i="4"/>
  <c r="AF195" i="4"/>
  <c r="Q199" i="4"/>
  <c r="U185" i="4"/>
  <c r="E191" i="4"/>
  <c r="R194" i="4"/>
  <c r="AE196" i="4"/>
  <c r="P200" i="4"/>
  <c r="M185" i="4"/>
  <c r="J194" i="4"/>
  <c r="H200" i="4"/>
  <c r="T203" i="4"/>
  <c r="AA189" i="4"/>
  <c r="Y196" i="4"/>
  <c r="J202" i="4"/>
  <c r="Z185" i="4"/>
  <c r="V200" i="4"/>
  <c r="I193" i="4"/>
  <c r="Q185" i="4"/>
  <c r="G187" i="4"/>
  <c r="AB196" i="4"/>
  <c r="N200" i="4"/>
  <c r="Y205" i="4"/>
  <c r="H205" i="4"/>
  <c r="AA205" i="4"/>
  <c r="N202" i="4"/>
  <c r="N203" i="4"/>
  <c r="W205" i="4"/>
  <c r="AD205" i="4"/>
  <c r="E205" i="4"/>
  <c r="J205" i="4"/>
  <c r="F205" i="4"/>
  <c r="K205" i="4"/>
  <c r="P205" i="4"/>
  <c r="D205" i="4"/>
  <c r="M205" i="4"/>
  <c r="G205" i="4"/>
  <c r="N205" i="4"/>
  <c r="O205" i="4"/>
  <c r="U205" i="4"/>
  <c r="AE205" i="4"/>
  <c r="AO131" i="29" l="1"/>
  <c r="AO141" i="29"/>
  <c r="AL161" i="29" l="1"/>
  <c r="AJ113" i="29" l="1"/>
  <c r="AL113" i="29"/>
  <c r="AJ168" i="29"/>
  <c r="AJ161" i="29"/>
  <c r="AM113" i="29"/>
  <c r="AM168" i="29"/>
  <c r="AL168" i="29"/>
  <c r="AM161" i="29"/>
  <c r="AN168" i="29" l="1"/>
  <c r="AN113" i="29"/>
  <c r="AJ111" i="29"/>
  <c r="AM111" i="29"/>
  <c r="AK113" i="29"/>
  <c r="AL111" i="29"/>
  <c r="AN161" i="29"/>
  <c r="AK168" i="29"/>
  <c r="AN111" i="29" l="1"/>
  <c r="AO113" i="29"/>
  <c r="AO168" i="29"/>
  <c r="Q161" i="29"/>
  <c r="AK111" i="29"/>
  <c r="AO111" i="29" l="1"/>
  <c r="AK161" i="29"/>
  <c r="Q181" i="29"/>
  <c r="S150" i="4" l="1"/>
  <c r="S155" i="4"/>
  <c r="L149" i="4"/>
  <c r="L154" i="4"/>
  <c r="S117" i="4"/>
  <c r="S151" i="4"/>
  <c r="L150" i="4"/>
  <c r="L155" i="4"/>
  <c r="S121" i="4"/>
  <c r="S134" i="4"/>
  <c r="S143" i="4"/>
  <c r="S154" i="4"/>
  <c r="L137" i="4"/>
  <c r="L147" i="4"/>
  <c r="S125" i="4"/>
  <c r="S137" i="4"/>
  <c r="L120" i="4"/>
  <c r="L151" i="4"/>
  <c r="S138" i="4"/>
  <c r="S149" i="4"/>
  <c r="L142" i="4"/>
  <c r="L153" i="4"/>
  <c r="S142" i="4"/>
  <c r="S153" i="4"/>
  <c r="L116" i="4"/>
  <c r="L124" i="4"/>
  <c r="L136" i="4"/>
  <c r="L121" i="4"/>
  <c r="S114" i="4"/>
  <c r="L138" i="4"/>
  <c r="S145" i="4"/>
  <c r="L135" i="4"/>
  <c r="S128" i="4"/>
  <c r="L123" i="4"/>
  <c r="S129" i="4"/>
  <c r="S115" i="4"/>
  <c r="L144" i="4"/>
  <c r="L117" i="4"/>
  <c r="S139" i="4"/>
  <c r="L125" i="4"/>
  <c r="S135" i="4"/>
  <c r="L122" i="4"/>
  <c r="L143" i="4"/>
  <c r="L119" i="4"/>
  <c r="S124" i="4"/>
  <c r="L114" i="4"/>
  <c r="S136" i="4"/>
  <c r="S122" i="4"/>
  <c r="S118" i="4"/>
  <c r="L145" i="4"/>
  <c r="L118" i="4"/>
  <c r="L129" i="4"/>
  <c r="L115" i="4"/>
  <c r="S120" i="4"/>
  <c r="S123" i="4"/>
  <c r="L134" i="4"/>
  <c r="L139" i="4"/>
  <c r="S147" i="4"/>
  <c r="S144" i="4"/>
  <c r="L128" i="4"/>
  <c r="S116" i="4"/>
  <c r="S119" i="4"/>
  <c r="L141" i="4"/>
  <c r="S133" i="4"/>
  <c r="L113" i="4"/>
  <c r="S113" i="4"/>
  <c r="L133" i="4"/>
  <c r="S141" i="4"/>
  <c r="S111" i="4"/>
  <c r="S131" i="4"/>
  <c r="L131" i="4"/>
  <c r="L111" i="4"/>
  <c r="L157" i="4"/>
  <c r="S157" i="4"/>
  <c r="S179" i="4"/>
  <c r="L177" i="4"/>
  <c r="L179" i="4"/>
  <c r="S177" i="4"/>
  <c r="L170" i="4"/>
  <c r="S170" i="4"/>
  <c r="L164" i="4"/>
  <c r="L173" i="4"/>
  <c r="S171" i="4"/>
  <c r="L175" i="4"/>
  <c r="S165" i="4"/>
  <c r="S175" i="4"/>
  <c r="L169" i="4"/>
  <c r="L171" i="4"/>
  <c r="S166" i="4"/>
  <c r="L162" i="4"/>
  <c r="S173" i="4"/>
  <c r="L172" i="4"/>
  <c r="L163" i="4"/>
  <c r="S169" i="4"/>
  <c r="S172" i="4"/>
  <c r="L165" i="4"/>
  <c r="S162" i="4"/>
  <c r="L166" i="4"/>
  <c r="S164" i="4"/>
  <c r="S163" i="4"/>
  <c r="S181" i="4"/>
  <c r="S168" i="4"/>
  <c r="L161" i="4"/>
  <c r="S161" i="4"/>
  <c r="L168" i="4"/>
  <c r="L181" i="4"/>
  <c r="AJ157" i="29"/>
  <c r="U157" i="4"/>
  <c r="AO161" i="29"/>
  <c r="AF111" i="4"/>
  <c r="H157" i="4"/>
  <c r="D111" i="4"/>
  <c r="K157" i="4"/>
  <c r="E131" i="4"/>
  <c r="D157" i="4"/>
  <c r="AA131" i="4"/>
  <c r="O111" i="4"/>
  <c r="I157" i="4"/>
  <c r="D131" i="4"/>
  <c r="J157" i="4"/>
  <c r="T157" i="4"/>
  <c r="AA111" i="4"/>
  <c r="AB111" i="4"/>
  <c r="F111" i="4"/>
  <c r="Z157" i="4"/>
  <c r="Q153" i="4"/>
  <c r="F154" i="4"/>
  <c r="X154" i="4"/>
  <c r="M155" i="4"/>
  <c r="AD155" i="4"/>
  <c r="P149" i="4"/>
  <c r="E150" i="4"/>
  <c r="W150" i="4"/>
  <c r="K151" i="4"/>
  <c r="AC151" i="4"/>
  <c r="R153" i="4"/>
  <c r="M154" i="4"/>
  <c r="G155" i="4"/>
  <c r="AE155" i="4"/>
  <c r="W149" i="4"/>
  <c r="Q150" i="4"/>
  <c r="M151" i="4"/>
  <c r="D149" i="4"/>
  <c r="AF153" i="4"/>
  <c r="F155" i="4"/>
  <c r="F149" i="4"/>
  <c r="H150" i="4"/>
  <c r="J151" i="4"/>
  <c r="E153" i="4"/>
  <c r="H154" i="4"/>
  <c r="J155" i="4"/>
  <c r="I149" i="4"/>
  <c r="M150" i="4"/>
  <c r="O151" i="4"/>
  <c r="AE153" i="4"/>
  <c r="D153" i="4"/>
  <c r="I151" i="4"/>
  <c r="E154" i="4"/>
  <c r="H149" i="4"/>
  <c r="N151" i="4"/>
  <c r="AB155" i="4"/>
  <c r="AA153" i="4"/>
  <c r="E151" i="4"/>
  <c r="I154" i="4"/>
  <c r="P155" i="4"/>
  <c r="O149" i="4"/>
  <c r="AB117" i="4"/>
  <c r="I129" i="4"/>
  <c r="Z138" i="4"/>
  <c r="R145" i="4"/>
  <c r="J116" i="4"/>
  <c r="G121" i="4"/>
  <c r="AC142" i="4"/>
  <c r="R116" i="4"/>
  <c r="J121" i="4"/>
  <c r="X136" i="4"/>
  <c r="K143" i="4"/>
  <c r="I115" i="4"/>
  <c r="R119" i="4"/>
  <c r="J124" i="4"/>
  <c r="J135" i="4"/>
  <c r="O139" i="4"/>
  <c r="J145" i="4"/>
  <c r="AA114" i="4"/>
  <c r="H117" i="4"/>
  <c r="T119" i="4"/>
  <c r="AD121" i="4"/>
  <c r="K124" i="4"/>
  <c r="X128" i="4"/>
  <c r="O144" i="4"/>
  <c r="V147" i="4"/>
  <c r="K119" i="4"/>
  <c r="W121" i="4"/>
  <c r="D124" i="4"/>
  <c r="AC134" i="4"/>
  <c r="I136" i="4"/>
  <c r="AA142" i="4"/>
  <c r="H145" i="4"/>
  <c r="AB128" i="4"/>
  <c r="Y135" i="4"/>
  <c r="K139" i="4"/>
  <c r="E143" i="4"/>
  <c r="H119" i="4"/>
  <c r="E124" i="4"/>
  <c r="M134" i="4"/>
  <c r="E139" i="4"/>
  <c r="W145" i="4"/>
  <c r="V122" i="4"/>
  <c r="J129" i="4"/>
  <c r="Q137" i="4"/>
  <c r="Y122" i="4"/>
  <c r="D138" i="4"/>
  <c r="Z144" i="4"/>
  <c r="O116" i="4"/>
  <c r="Y125" i="4"/>
  <c r="M137" i="4"/>
  <c r="AD143" i="4"/>
  <c r="Y116" i="4"/>
  <c r="F119" i="4"/>
  <c r="Q121" i="4"/>
  <c r="X138" i="4"/>
  <c r="T117" i="4"/>
  <c r="AD128" i="4"/>
  <c r="Y143" i="4"/>
  <c r="R134" i="4"/>
  <c r="I116" i="4"/>
  <c r="X125" i="4"/>
  <c r="F120" i="4"/>
  <c r="AB135" i="4"/>
  <c r="F145" i="4"/>
  <c r="H121" i="4"/>
  <c r="AD125" i="4"/>
  <c r="Q136" i="4"/>
  <c r="R143" i="4"/>
  <c r="D120" i="4"/>
  <c r="G123" i="4"/>
  <c r="K128" i="4"/>
  <c r="Z135" i="4"/>
  <c r="K138" i="4"/>
  <c r="T143" i="4"/>
  <c r="W147" i="4"/>
  <c r="V114" i="4"/>
  <c r="O119" i="4"/>
  <c r="AD142" i="4"/>
  <c r="Q129" i="4"/>
  <c r="K118" i="4"/>
  <c r="AB119" i="4"/>
  <c r="AA143" i="4"/>
  <c r="H116" i="4"/>
  <c r="Y123" i="4"/>
  <c r="R136" i="4"/>
  <c r="AC144" i="4"/>
  <c r="AA120" i="4"/>
  <c r="AD134" i="4"/>
  <c r="J147" i="4"/>
  <c r="O124" i="4"/>
  <c r="J139" i="4"/>
  <c r="V119" i="4"/>
  <c r="Z134" i="4"/>
  <c r="O147" i="4"/>
  <c r="G125" i="4"/>
  <c r="I144" i="4"/>
  <c r="X115" i="4"/>
  <c r="H125" i="4"/>
  <c r="V136" i="4"/>
  <c r="I143" i="4"/>
  <c r="J114" i="4"/>
  <c r="V116" i="4"/>
  <c r="T122" i="4"/>
  <c r="W125" i="4"/>
  <c r="D135" i="4"/>
  <c r="M139" i="4"/>
  <c r="Q123" i="4"/>
  <c r="H138" i="4"/>
  <c r="W115" i="4"/>
  <c r="K125" i="4"/>
  <c r="K142" i="4"/>
  <c r="R124" i="4"/>
  <c r="H144" i="4"/>
  <c r="W123" i="4"/>
  <c r="X145" i="4"/>
  <c r="I118" i="4"/>
  <c r="M125" i="4"/>
  <c r="E137" i="4"/>
  <c r="AB118" i="4"/>
  <c r="Y128" i="4"/>
  <c r="Y138" i="4"/>
  <c r="Y144" i="4"/>
  <c r="J117" i="4"/>
  <c r="V128" i="4"/>
  <c r="I145" i="4"/>
  <c r="E116" i="4"/>
  <c r="D143" i="4"/>
  <c r="Q117" i="4"/>
  <c r="O123" i="4"/>
  <c r="D136" i="4"/>
  <c r="X144" i="4"/>
  <c r="E117" i="4"/>
  <c r="F122" i="4"/>
  <c r="G138" i="4"/>
  <c r="V145" i="4"/>
  <c r="O131" i="4"/>
  <c r="J141" i="4"/>
  <c r="X133" i="4"/>
  <c r="O141" i="4"/>
  <c r="M113" i="4"/>
  <c r="Y141" i="4"/>
  <c r="Q113" i="4"/>
  <c r="G113" i="4"/>
  <c r="O113" i="4"/>
  <c r="AA113" i="4"/>
  <c r="F113" i="4"/>
  <c r="G133" i="4"/>
  <c r="H141" i="4"/>
  <c r="W133" i="4"/>
  <c r="T141" i="4"/>
  <c r="AB131" i="4"/>
  <c r="AA133" i="4"/>
  <c r="Y133" i="4"/>
  <c r="AA141" i="4"/>
  <c r="I141" i="4"/>
  <c r="T113" i="4"/>
  <c r="V157" i="4"/>
  <c r="AD111" i="4"/>
  <c r="T111" i="4"/>
  <c r="AD157" i="4"/>
  <c r="Z111" i="4"/>
  <c r="AA157" i="4"/>
  <c r="W157" i="4"/>
  <c r="G157" i="4"/>
  <c r="M157" i="4"/>
  <c r="O157" i="4"/>
  <c r="V153" i="4"/>
  <c r="J154" i="4"/>
  <c r="AB154" i="4"/>
  <c r="Q155" i="4"/>
  <c r="D154" i="4"/>
  <c r="U149" i="4"/>
  <c r="I150" i="4"/>
  <c r="AA150" i="4"/>
  <c r="P151" i="4"/>
  <c r="D151" i="4"/>
  <c r="X153" i="4"/>
  <c r="R154" i="4"/>
  <c r="N155" i="4"/>
  <c r="E149" i="4"/>
  <c r="AB149" i="4"/>
  <c r="X150" i="4"/>
  <c r="R151" i="4"/>
  <c r="I153" i="4"/>
  <c r="K154" i="4"/>
  <c r="O155" i="4"/>
  <c r="N149" i="4"/>
  <c r="P150" i="4"/>
  <c r="T151" i="4"/>
  <c r="N153" i="4"/>
  <c r="P154" i="4"/>
  <c r="R155" i="4"/>
  <c r="R149" i="4"/>
  <c r="U150" i="4"/>
  <c r="W151" i="4"/>
  <c r="Q154" i="4"/>
  <c r="T149" i="4"/>
  <c r="Z151" i="4"/>
  <c r="V154" i="4"/>
  <c r="X149" i="4"/>
  <c r="AB151" i="4"/>
  <c r="AA149" i="4"/>
  <c r="AC154" i="4"/>
  <c r="G153" i="4"/>
  <c r="N154" i="4"/>
  <c r="T150" i="4"/>
  <c r="K114" i="4"/>
  <c r="Z123" i="4"/>
  <c r="I135" i="4"/>
  <c r="T147" i="4"/>
  <c r="M122" i="4"/>
  <c r="H137" i="4"/>
  <c r="E144" i="4"/>
  <c r="X117" i="4"/>
  <c r="E129" i="4"/>
  <c r="Y137" i="4"/>
  <c r="Q144" i="4"/>
  <c r="F116" i="4"/>
  <c r="X120" i="4"/>
  <c r="G136" i="4"/>
  <c r="AB145" i="4"/>
  <c r="O115" i="4"/>
  <c r="Z117" i="4"/>
  <c r="G120" i="4"/>
  <c r="R122" i="4"/>
  <c r="K129" i="4"/>
  <c r="H136" i="4"/>
  <c r="T138" i="4"/>
  <c r="I117" i="4"/>
  <c r="J122" i="4"/>
  <c r="V124" i="4"/>
  <c r="D129" i="4"/>
  <c r="M135" i="4"/>
  <c r="W136" i="4"/>
  <c r="D139" i="4"/>
  <c r="O143" i="4"/>
  <c r="Z145" i="4"/>
  <c r="AB123" i="4"/>
  <c r="AD136" i="4"/>
  <c r="AC139" i="4"/>
  <c r="Z115" i="4"/>
  <c r="R120" i="4"/>
  <c r="J125" i="4"/>
  <c r="R135" i="4"/>
  <c r="J142" i="4"/>
  <c r="X157" i="4"/>
  <c r="H153" i="4"/>
  <c r="Z153" i="4"/>
  <c r="O154" i="4"/>
  <c r="AF154" i="4"/>
  <c r="V155" i="4"/>
  <c r="G149" i="4"/>
  <c r="Y149" i="4"/>
  <c r="N150" i="4"/>
  <c r="AE150" i="4"/>
  <c r="U151" i="4"/>
  <c r="F153" i="4"/>
  <c r="AC153" i="4"/>
  <c r="Y154" i="4"/>
  <c r="T155" i="4"/>
  <c r="J149" i="4"/>
  <c r="F150" i="4"/>
  <c r="AC150" i="4"/>
  <c r="X151" i="4"/>
  <c r="P153" i="4"/>
  <c r="U154" i="4"/>
  <c r="W155" i="4"/>
  <c r="V149" i="4"/>
  <c r="Y150" i="4"/>
  <c r="AA151" i="4"/>
  <c r="U153" i="4"/>
  <c r="W154" i="4"/>
  <c r="AA155" i="4"/>
  <c r="Z149" i="4"/>
  <c r="AB150" i="4"/>
  <c r="AE151" i="4"/>
  <c r="E155" i="4"/>
  <c r="G150" i="4"/>
  <c r="AF157" i="4"/>
  <c r="I155" i="4"/>
  <c r="J150" i="4"/>
  <c r="W153" i="4"/>
  <c r="AD150" i="4"/>
  <c r="AF155" i="4"/>
  <c r="K155" i="4"/>
  <c r="V151" i="4"/>
  <c r="M149" i="4"/>
  <c r="Q115" i="4"/>
  <c r="E120" i="4"/>
  <c r="O136" i="4"/>
  <c r="G143" i="4"/>
  <c r="H114" i="4"/>
  <c r="Z118" i="4"/>
  <c r="R123" i="4"/>
  <c r="E134" i="4"/>
  <c r="G114" i="4"/>
  <c r="D119" i="4"/>
  <c r="V123" i="4"/>
  <c r="H134" i="4"/>
  <c r="AD138" i="4"/>
  <c r="AA145" i="4"/>
  <c r="K117" i="4"/>
  <c r="AA128" i="4"/>
  <c r="D137" i="4"/>
  <c r="V143" i="4"/>
  <c r="Y120" i="4"/>
  <c r="F123" i="4"/>
  <c r="Q125" i="4"/>
  <c r="Z136" i="4"/>
  <c r="G139" i="4"/>
  <c r="K145" i="4"/>
  <c r="F118" i="4"/>
  <c r="Q120" i="4"/>
  <c r="AB122" i="4"/>
  <c r="I125" i="4"/>
  <c r="V129" i="4"/>
  <c r="V135" i="4"/>
  <c r="F137" i="4"/>
  <c r="V139" i="4"/>
  <c r="D125" i="4"/>
  <c r="T134" i="4"/>
  <c r="R137" i="4"/>
  <c r="H142" i="4"/>
  <c r="X121" i="4"/>
  <c r="M128" i="4"/>
  <c r="T136" i="4"/>
  <c r="Q114" i="4"/>
  <c r="J120" i="4"/>
  <c r="O135" i="4"/>
  <c r="V115" i="4"/>
  <c r="F125" i="4"/>
  <c r="W135" i="4"/>
  <c r="O142" i="4"/>
  <c r="M114" i="4"/>
  <c r="V118" i="4"/>
  <c r="T139" i="4"/>
  <c r="O145" i="4"/>
  <c r="T115" i="4"/>
  <c r="AD117" i="4"/>
  <c r="K120" i="4"/>
  <c r="W122" i="4"/>
  <c r="F134" i="4"/>
  <c r="W143" i="4"/>
  <c r="K122" i="4"/>
  <c r="AB136" i="4"/>
  <c r="E115" i="4"/>
  <c r="F124" i="4"/>
  <c r="J136" i="4"/>
  <c r="AA115" i="4"/>
  <c r="AB124" i="4"/>
  <c r="F139" i="4"/>
  <c r="E114" i="4"/>
  <c r="AA118" i="4"/>
  <c r="T123" i="4"/>
  <c r="O134" i="4"/>
  <c r="AB138" i="4"/>
  <c r="Y145" i="4"/>
  <c r="O118" i="4"/>
  <c r="R121" i="4"/>
  <c r="Z124" i="4"/>
  <c r="AD129" i="4"/>
  <c r="J137" i="4"/>
  <c r="AD139" i="4"/>
  <c r="D145" i="4"/>
  <c r="E135" i="4"/>
  <c r="R144" i="4"/>
  <c r="X134" i="4"/>
  <c r="X122" i="4"/>
  <c r="Z114" i="4"/>
  <c r="M138" i="4"/>
  <c r="J134" i="4"/>
  <c r="O114" i="4"/>
  <c r="Y134" i="4"/>
  <c r="AC138" i="4"/>
  <c r="AD115" i="4"/>
  <c r="T125" i="4"/>
  <c r="W139" i="4"/>
  <c r="W119" i="4"/>
  <c r="AA134" i="4"/>
  <c r="I124" i="4"/>
  <c r="R139" i="4"/>
  <c r="O120" i="4"/>
  <c r="V137" i="4"/>
  <c r="Y147" i="4"/>
  <c r="E118" i="4"/>
  <c r="AA122" i="4"/>
  <c r="AB114" i="4"/>
  <c r="D116" i="4"/>
  <c r="AA117" i="4"/>
  <c r="AD120" i="4"/>
  <c r="H124" i="4"/>
  <c r="M129" i="4"/>
  <c r="E147" i="4"/>
  <c r="Y118" i="4"/>
  <c r="D134" i="4"/>
  <c r="AD144" i="4"/>
  <c r="T120" i="4"/>
  <c r="X135" i="4"/>
  <c r="AD119" i="4"/>
  <c r="AD118" i="4"/>
  <c r="AD137" i="4"/>
  <c r="W114" i="4"/>
  <c r="Z121" i="4"/>
  <c r="Y129" i="4"/>
  <c r="J144" i="4"/>
  <c r="Z147" i="4"/>
  <c r="M120" i="4"/>
  <c r="M124" i="4"/>
  <c r="T137" i="4"/>
  <c r="I147" i="4"/>
  <c r="Q138" i="4"/>
  <c r="Q118" i="4"/>
  <c r="E138" i="4"/>
  <c r="D123" i="4"/>
  <c r="AD114" i="4"/>
  <c r="F115" i="4"/>
  <c r="D121" i="4"/>
  <c r="F114" i="4"/>
  <c r="Y119" i="4"/>
  <c r="Q124" i="4"/>
  <c r="K134" i="4"/>
  <c r="J143" i="4"/>
  <c r="H131" i="4"/>
  <c r="X113" i="4"/>
  <c r="R113" i="4"/>
  <c r="K133" i="4"/>
  <c r="AB113" i="4"/>
  <c r="W141" i="4"/>
  <c r="F133" i="4"/>
  <c r="V133" i="4"/>
  <c r="AD133" i="4"/>
  <c r="M141" i="4"/>
  <c r="R133" i="4"/>
  <c r="G131" i="4"/>
  <c r="K113" i="4"/>
  <c r="Z113" i="4"/>
  <c r="V113" i="4"/>
  <c r="I131" i="4"/>
  <c r="V141" i="4"/>
  <c r="Q131" i="4"/>
  <c r="Z141" i="4"/>
  <c r="W131" i="4"/>
  <c r="Z131" i="4"/>
  <c r="V131" i="4"/>
  <c r="M111" i="4"/>
  <c r="J111" i="4"/>
  <c r="G111" i="4"/>
  <c r="F157" i="4"/>
  <c r="Q111" i="4"/>
  <c r="R111" i="4"/>
  <c r="AB157" i="4"/>
  <c r="M153" i="4"/>
  <c r="AD153" i="4"/>
  <c r="T154" i="4"/>
  <c r="H155" i="4"/>
  <c r="Z155" i="4"/>
  <c r="K149" i="4"/>
  <c r="AC149" i="4"/>
  <c r="R150" i="4"/>
  <c r="G151" i="4"/>
  <c r="Y151" i="4"/>
  <c r="K153" i="4"/>
  <c r="G154" i="4"/>
  <c r="AD154" i="4"/>
  <c r="Y155" i="4"/>
  <c r="Q149" i="4"/>
  <c r="K150" i="4"/>
  <c r="F151" i="4"/>
  <c r="AD151" i="4"/>
  <c r="Y153" i="4"/>
  <c r="AA154" i="4"/>
  <c r="AC155" i="4"/>
  <c r="AD149" i="4"/>
  <c r="AF150" i="4"/>
  <c r="D150" i="4"/>
  <c r="AB153" i="4"/>
  <c r="AE154" i="4"/>
  <c r="D155" i="4"/>
  <c r="AF149" i="4"/>
  <c r="H151" i="4"/>
  <c r="O153" i="4"/>
  <c r="U155" i="4"/>
  <c r="V150" i="4"/>
  <c r="T153" i="4"/>
  <c r="X155" i="4"/>
  <c r="Z150" i="4"/>
  <c r="Z154" i="4"/>
  <c r="AF151" i="4"/>
  <c r="AE149" i="4"/>
  <c r="O150" i="4"/>
  <c r="J153" i="4"/>
  <c r="Q151" i="4"/>
  <c r="W116" i="4"/>
  <c r="O121" i="4"/>
  <c r="D128" i="4"/>
  <c r="M144" i="4"/>
  <c r="X124" i="4"/>
  <c r="F135" i="4"/>
  <c r="X139" i="4"/>
  <c r="M115" i="4"/>
  <c r="I120" i="4"/>
  <c r="AA124" i="4"/>
  <c r="F142" i="4"/>
  <c r="M118" i="4"/>
  <c r="E123" i="4"/>
  <c r="I138" i="4"/>
  <c r="W144" i="4"/>
  <c r="I114" i="4"/>
  <c r="M121" i="4"/>
  <c r="X123" i="4"/>
  <c r="F128" i="4"/>
  <c r="Y139" i="4"/>
  <c r="D147" i="4"/>
  <c r="X118" i="4"/>
  <c r="E121" i="4"/>
  <c r="AA125" i="4"/>
  <c r="AD135" i="4"/>
  <c r="O137" i="4"/>
  <c r="I142" i="4"/>
  <c r="V125" i="4"/>
  <c r="G135" i="4"/>
  <c r="F138" i="4"/>
  <c r="Z142" i="4"/>
  <c r="T144" i="4"/>
  <c r="G118" i="4"/>
  <c r="R129" i="4"/>
  <c r="AC137" i="4"/>
  <c r="V144" i="4"/>
  <c r="AB147" i="4"/>
  <c r="AA123" i="4"/>
  <c r="W138" i="4"/>
  <c r="M119" i="4"/>
  <c r="Q134" i="4"/>
  <c r="F147" i="4"/>
  <c r="H122" i="4"/>
  <c r="R138" i="4"/>
  <c r="X119" i="4"/>
  <c r="J128" i="4"/>
  <c r="Z119" i="4"/>
  <c r="Q122" i="4"/>
  <c r="K147" i="4"/>
  <c r="W137" i="4"/>
  <c r="W117" i="4"/>
  <c r="AA136" i="4"/>
  <c r="K144" i="4"/>
  <c r="W134" i="4"/>
  <c r="O125" i="4"/>
  <c r="Z116" i="4"/>
  <c r="X137" i="4"/>
  <c r="H123" i="4"/>
  <c r="G117" i="4"/>
  <c r="Z143" i="4"/>
  <c r="K137" i="4"/>
  <c r="X129" i="4"/>
  <c r="O128" i="4"/>
  <c r="F144" i="4"/>
  <c r="Y115" i="4"/>
  <c r="H120" i="4"/>
  <c r="E142" i="4"/>
  <c r="T142" i="4"/>
  <c r="T129" i="4"/>
  <c r="Z128" i="4"/>
  <c r="I128" i="4"/>
  <c r="J138" i="4"/>
  <c r="Q145" i="4"/>
  <c r="F136" i="4"/>
  <c r="AB129" i="4"/>
  <c r="X142" i="4"/>
  <c r="Z125" i="4"/>
  <c r="AD147" i="4"/>
  <c r="J118" i="4"/>
  <c r="Z129" i="4"/>
  <c r="T131" i="4"/>
  <c r="Q141" i="4"/>
  <c r="Z133" i="4"/>
  <c r="M131" i="4"/>
  <c r="H113" i="4"/>
  <c r="W113" i="4"/>
  <c r="G141" i="4"/>
  <c r="F131" i="4"/>
  <c r="J131" i="4"/>
  <c r="E157" i="4"/>
  <c r="V111" i="4"/>
  <c r="T116" i="4"/>
  <c r="E128" i="4"/>
  <c r="H143" i="4"/>
  <c r="T121" i="4"/>
  <c r="R115" i="4"/>
  <c r="T124" i="4"/>
  <c r="Y142" i="4"/>
  <c r="G116" i="4"/>
  <c r="M136" i="4"/>
  <c r="W124" i="4"/>
  <c r="AB116" i="4"/>
  <c r="Q143" i="4"/>
  <c r="V138" i="4"/>
  <c r="O129" i="4"/>
  <c r="J115" i="4"/>
  <c r="Y124" i="4"/>
  <c r="M142" i="4"/>
  <c r="G119" i="4"/>
  <c r="R125" i="4"/>
  <c r="AB137" i="4"/>
  <c r="AD145" i="4"/>
  <c r="AB115" i="4"/>
  <c r="E125" i="4"/>
  <c r="E145" i="4"/>
  <c r="I137" i="4"/>
  <c r="R142" i="4"/>
  <c r="AA129" i="4"/>
  <c r="D122" i="4"/>
  <c r="F117" i="4"/>
  <c r="AC143" i="4"/>
  <c r="AB139" i="4"/>
  <c r="J119" i="4"/>
  <c r="Q147" i="4"/>
  <c r="M116" i="4"/>
  <c r="AA121" i="4"/>
  <c r="G134" i="4"/>
  <c r="X143" i="4"/>
  <c r="F121" i="4"/>
  <c r="D114" i="4"/>
  <c r="Z137" i="4"/>
  <c r="AA139" i="4"/>
  <c r="G142" i="4"/>
  <c r="G145" i="4"/>
  <c r="I121" i="4"/>
  <c r="Y114" i="4"/>
  <c r="AB142" i="4"/>
  <c r="I119" i="4"/>
  <c r="K116" i="4"/>
  <c r="AB134" i="4"/>
  <c r="X114" i="4"/>
  <c r="V120" i="4"/>
  <c r="H135" i="4"/>
  <c r="J133" i="4"/>
  <c r="AC141" i="4"/>
  <c r="AD113" i="4"/>
  <c r="E113" i="4"/>
  <c r="AC131" i="4"/>
  <c r="E141" i="4"/>
  <c r="AB141" i="4"/>
  <c r="D113" i="4"/>
  <c r="AB133" i="4"/>
  <c r="I111" i="4"/>
  <c r="Y131" i="4"/>
  <c r="H111" i="4"/>
  <c r="K131" i="4"/>
  <c r="E119" i="4"/>
  <c r="I134" i="4"/>
  <c r="AD123" i="4"/>
  <c r="I139" i="4"/>
  <c r="F129" i="4"/>
  <c r="AA144" i="4"/>
  <c r="M117" i="4"/>
  <c r="E122" i="4"/>
  <c r="Q142" i="4"/>
  <c r="V134" i="4"/>
  <c r="Y121" i="4"/>
  <c r="Y136" i="4"/>
  <c r="V117" i="4"/>
  <c r="G129" i="4"/>
  <c r="AB144" i="4"/>
  <c r="Z120" i="4"/>
  <c r="H129" i="4"/>
  <c r="H139" i="4"/>
  <c r="O117" i="4"/>
  <c r="G124" i="4"/>
  <c r="F143" i="4"/>
  <c r="H147" i="4"/>
  <c r="G128" i="4"/>
  <c r="R147" i="4"/>
  <c r="G137" i="4"/>
  <c r="W128" i="4"/>
  <c r="AB121" i="4"/>
  <c r="D118" i="4"/>
  <c r="T145" i="4"/>
  <c r="V121" i="4"/>
  <c r="AA137" i="4"/>
  <c r="T114" i="4"/>
  <c r="AD116" i="4"/>
  <c r="K123" i="4"/>
  <c r="Q135" i="4"/>
  <c r="M145" i="4"/>
  <c r="AB125" i="4"/>
  <c r="H118" i="4"/>
  <c r="D115" i="4"/>
  <c r="X116" i="4"/>
  <c r="AC147" i="4"/>
  <c r="T128" i="4"/>
  <c r="AC145" i="4"/>
  <c r="Q139" i="4"/>
  <c r="Q119" i="4"/>
  <c r="W120" i="4"/>
  <c r="R128" i="4"/>
  <c r="W118" i="4"/>
  <c r="O138" i="4"/>
  <c r="K115" i="4"/>
  <c r="Z139" i="4"/>
  <c r="E133" i="4"/>
  <c r="H133" i="4"/>
  <c r="Y113" i="4"/>
  <c r="O133" i="4"/>
  <c r="AD131" i="4"/>
  <c r="X141" i="4"/>
  <c r="D133" i="4"/>
  <c r="Q133" i="4"/>
  <c r="R141" i="4"/>
  <c r="F141" i="4"/>
  <c r="Y157" i="4"/>
  <c r="Q157" i="4"/>
  <c r="W111" i="4"/>
  <c r="R157" i="4"/>
  <c r="K136" i="4"/>
  <c r="AA116" i="4"/>
  <c r="H128" i="4"/>
  <c r="AA119" i="4"/>
  <c r="T135" i="4"/>
  <c r="R118" i="4"/>
  <c r="J123" i="4"/>
  <c r="H115" i="4"/>
  <c r="M123" i="4"/>
  <c r="Y117" i="4"/>
  <c r="M143" i="4"/>
  <c r="K135" i="4"/>
  <c r="M147" i="4"/>
  <c r="O122" i="4"/>
  <c r="W142" i="4"/>
  <c r="X147" i="4"/>
  <c r="I123" i="4"/>
  <c r="G147" i="4"/>
  <c r="E136" i="4"/>
  <c r="D144" i="4"/>
  <c r="AC136" i="4"/>
  <c r="Q128" i="4"/>
  <c r="Z122" i="4"/>
  <c r="R114" i="4"/>
  <c r="D142" i="4"/>
  <c r="G115" i="4"/>
  <c r="T118" i="4"/>
  <c r="AD124" i="4"/>
  <c r="AA147" i="4"/>
  <c r="AA135" i="4"/>
  <c r="AD122" i="4"/>
  <c r="G122" i="4"/>
  <c r="K121" i="4"/>
  <c r="D117" i="4"/>
  <c r="AC135" i="4"/>
  <c r="R117" i="4"/>
  <c r="AB143" i="4"/>
  <c r="AB120" i="4"/>
  <c r="W129" i="4"/>
  <c r="AA138" i="4"/>
  <c r="I122" i="4"/>
  <c r="V142" i="4"/>
  <c r="Q116" i="4"/>
  <c r="G144" i="4"/>
  <c r="M133" i="4"/>
  <c r="D141" i="4"/>
  <c r="J113" i="4"/>
  <c r="AD141" i="4"/>
  <c r="I133" i="4"/>
  <c r="K141" i="4"/>
  <c r="I113" i="4"/>
  <c r="AC133" i="4"/>
  <c r="X111" i="4"/>
  <c r="R131" i="4"/>
  <c r="E111" i="4"/>
  <c r="K111" i="4"/>
  <c r="Y111" i="4"/>
  <c r="T133" i="4"/>
  <c r="X131" i="4"/>
  <c r="P142" i="4"/>
  <c r="AE144" i="4"/>
  <c r="U145" i="4"/>
  <c r="U144" i="4"/>
  <c r="U147" i="4"/>
  <c r="U139" i="4"/>
  <c r="N134" i="4"/>
  <c r="U136" i="4"/>
  <c r="N135" i="4"/>
  <c r="AE138" i="4"/>
  <c r="N142" i="4"/>
  <c r="N138" i="4"/>
  <c r="AE137" i="4"/>
  <c r="AE134" i="4"/>
  <c r="U143" i="4"/>
  <c r="N144" i="4"/>
  <c r="P137" i="4"/>
  <c r="U134" i="4"/>
  <c r="P136" i="4"/>
  <c r="P145" i="4"/>
  <c r="N137" i="4"/>
  <c r="U142" i="4"/>
  <c r="N147" i="4"/>
  <c r="N136" i="4"/>
  <c r="U138" i="4"/>
  <c r="P147" i="4"/>
  <c r="N139" i="4"/>
  <c r="U137" i="4"/>
  <c r="N145" i="4"/>
  <c r="U135" i="4"/>
  <c r="AE142" i="4"/>
  <c r="AE136" i="4"/>
  <c r="AE139" i="4"/>
  <c r="P139" i="4"/>
  <c r="AE133" i="4"/>
  <c r="N133" i="4"/>
  <c r="AF134" i="4"/>
  <c r="AE145" i="4"/>
  <c r="U141" i="4"/>
  <c r="N143" i="4"/>
  <c r="U133" i="4"/>
  <c r="P135" i="4"/>
  <c r="AE143" i="4"/>
  <c r="N141" i="4"/>
  <c r="AF139" i="4"/>
  <c r="P138" i="4"/>
  <c r="P134" i="4"/>
  <c r="AF137" i="4"/>
  <c r="AE135" i="4"/>
  <c r="AF136" i="4"/>
  <c r="AE141" i="4"/>
  <c r="AE147" i="4"/>
  <c r="U131" i="4"/>
  <c r="AF142" i="4"/>
  <c r="P144" i="4"/>
  <c r="N131" i="4"/>
  <c r="P133" i="4"/>
  <c r="AF138" i="4"/>
  <c r="AF135" i="4"/>
  <c r="AF147" i="4"/>
  <c r="P143" i="4"/>
  <c r="AF144" i="4"/>
  <c r="AF145" i="4"/>
  <c r="AF143" i="4"/>
  <c r="P141" i="4"/>
  <c r="AF141" i="4"/>
  <c r="AF133" i="4"/>
  <c r="AE131" i="4"/>
  <c r="AF131" i="4"/>
  <c r="P131" i="4"/>
  <c r="AC122" i="4"/>
  <c r="U128" i="4"/>
  <c r="AC116" i="4"/>
  <c r="AC121" i="4"/>
  <c r="U115" i="4"/>
  <c r="U123" i="4"/>
  <c r="AC115" i="4"/>
  <c r="AC124" i="4"/>
  <c r="N118" i="4"/>
  <c r="AC128" i="4"/>
  <c r="AC123" i="4"/>
  <c r="U116" i="4"/>
  <c r="AC118" i="4"/>
  <c r="N129" i="4"/>
  <c r="U125" i="4"/>
  <c r="N122" i="4"/>
  <c r="U119" i="4"/>
  <c r="AC129" i="4"/>
  <c r="AC120" i="4"/>
  <c r="AC114" i="4"/>
  <c r="AC119" i="4"/>
  <c r="N114" i="4"/>
  <c r="U120" i="4"/>
  <c r="AF117" i="4"/>
  <c r="AE125" i="4"/>
  <c r="U114" i="4"/>
  <c r="N128" i="4"/>
  <c r="P121" i="4"/>
  <c r="U118" i="4"/>
  <c r="N124" i="4"/>
  <c r="AC125" i="4"/>
  <c r="N121" i="4"/>
  <c r="AF115" i="4"/>
  <c r="U122" i="4"/>
  <c r="P129" i="4"/>
  <c r="P119" i="4"/>
  <c r="AE120" i="4"/>
  <c r="U124" i="4"/>
  <c r="AE114" i="4"/>
  <c r="P128" i="4"/>
  <c r="AE128" i="4"/>
  <c r="N125" i="4"/>
  <c r="N117" i="4"/>
  <c r="AE121" i="4"/>
  <c r="N119" i="4"/>
  <c r="N113" i="4"/>
  <c r="U117" i="4"/>
  <c r="AE123" i="4"/>
  <c r="U129" i="4"/>
  <c r="N116" i="4"/>
  <c r="AE122" i="4"/>
  <c r="AC117" i="4"/>
  <c r="P123" i="4"/>
  <c r="AE119" i="4"/>
  <c r="AE124" i="4"/>
  <c r="AE116" i="4"/>
  <c r="N115" i="4"/>
  <c r="AE118" i="4"/>
  <c r="AE115" i="4"/>
  <c r="P117" i="4"/>
  <c r="N123" i="4"/>
  <c r="AE117" i="4"/>
  <c r="N120" i="4"/>
  <c r="U121" i="4"/>
  <c r="P115" i="4"/>
  <c r="AC113" i="4"/>
  <c r="U113" i="4"/>
  <c r="AF124" i="4"/>
  <c r="AF116" i="4"/>
  <c r="AF128" i="4"/>
  <c r="AF119" i="4"/>
  <c r="AF118" i="4"/>
  <c r="P120" i="4"/>
  <c r="AE113" i="4"/>
  <c r="AF120" i="4"/>
  <c r="AF121" i="4"/>
  <c r="P125" i="4"/>
  <c r="AE129" i="4"/>
  <c r="AF125" i="4"/>
  <c r="AF123" i="4"/>
  <c r="AF129" i="4"/>
  <c r="N111" i="4"/>
  <c r="AF122" i="4"/>
  <c r="P122" i="4"/>
  <c r="AF114" i="4"/>
  <c r="P124" i="4"/>
  <c r="P116" i="4"/>
  <c r="P114" i="4"/>
  <c r="P118" i="4"/>
  <c r="AE111" i="4"/>
  <c r="AC111" i="4"/>
  <c r="P113" i="4"/>
  <c r="U111" i="4"/>
  <c r="N157" i="4"/>
  <c r="AF113" i="4"/>
  <c r="AE157" i="4"/>
  <c r="AC157" i="4"/>
  <c r="P111" i="4"/>
  <c r="AJ181" i="29"/>
  <c r="P157" i="4"/>
  <c r="P181" i="4" l="1"/>
  <c r="D161" i="4" l="1"/>
  <c r="Q168" i="4"/>
  <c r="AD161" i="4"/>
  <c r="H161" i="4"/>
  <c r="K181" i="4"/>
  <c r="V168" i="4"/>
  <c r="T168" i="4"/>
  <c r="E161" i="4"/>
  <c r="E168" i="4"/>
  <c r="W161" i="4"/>
  <c r="R168" i="4"/>
  <c r="T161" i="4"/>
  <c r="W168" i="4"/>
  <c r="AD168" i="4"/>
  <c r="D168" i="4"/>
  <c r="F161" i="4"/>
  <c r="Y168" i="4"/>
  <c r="AA168" i="4"/>
  <c r="AB161" i="4"/>
  <c r="AA161" i="4"/>
  <c r="H168" i="4"/>
  <c r="M168" i="4"/>
  <c r="J168" i="4"/>
  <c r="K168" i="4"/>
  <c r="H181" i="4"/>
  <c r="J181" i="4"/>
  <c r="AA181" i="4"/>
  <c r="P175" i="4"/>
  <c r="E177" i="4"/>
  <c r="W177" i="4"/>
  <c r="K179" i="4"/>
  <c r="AC179" i="4"/>
  <c r="Q175" i="4"/>
  <c r="F177" i="4"/>
  <c r="X177" i="4"/>
  <c r="M179" i="4"/>
  <c r="AD179" i="4"/>
  <c r="W175" i="4"/>
  <c r="AC177" i="4"/>
  <c r="D175" i="4"/>
  <c r="V177" i="4"/>
  <c r="I161" i="4"/>
  <c r="F179" i="4"/>
  <c r="M177" i="4"/>
  <c r="AB175" i="4"/>
  <c r="G177" i="4"/>
  <c r="AE179" i="4"/>
  <c r="J179" i="4"/>
  <c r="AA163" i="4"/>
  <c r="H166" i="4"/>
  <c r="J163" i="4"/>
  <c r="V165" i="4"/>
  <c r="D170" i="4"/>
  <c r="O172" i="4"/>
  <c r="X162" i="4"/>
  <c r="X166" i="4"/>
  <c r="AD169" i="4"/>
  <c r="G172" i="4"/>
  <c r="I169" i="4"/>
  <c r="O173" i="4"/>
  <c r="M166" i="4"/>
  <c r="Q171" i="4"/>
  <c r="AA162" i="4"/>
  <c r="H165" i="4"/>
  <c r="K170" i="4"/>
  <c r="AB164" i="4"/>
  <c r="R162" i="4"/>
  <c r="K169" i="4"/>
  <c r="G163" i="4"/>
  <c r="W165" i="4"/>
  <c r="E170" i="4"/>
  <c r="Q173" i="4"/>
  <c r="AA164" i="4"/>
  <c r="E173" i="4"/>
  <c r="F171" i="4"/>
  <c r="J170" i="4"/>
  <c r="E165" i="4"/>
  <c r="AD163" i="4"/>
  <c r="W173" i="4"/>
  <c r="K165" i="4"/>
  <c r="Y169" i="4"/>
  <c r="AB162" i="4"/>
  <c r="Z173" i="4"/>
  <c r="F165" i="4"/>
  <c r="F170" i="4"/>
  <c r="I173" i="4"/>
  <c r="J164" i="4"/>
  <c r="J173" i="4"/>
  <c r="E171" i="4"/>
  <c r="M164" i="4"/>
  <c r="I170" i="4"/>
  <c r="H173" i="4"/>
  <c r="J165" i="4"/>
  <c r="AB173" i="4"/>
  <c r="T163" i="4"/>
  <c r="R171" i="4"/>
  <c r="V164" i="4"/>
  <c r="K162" i="4"/>
  <c r="T170" i="4"/>
  <c r="R161" i="4"/>
  <c r="V161" i="4"/>
  <c r="O168" i="4"/>
  <c r="X161" i="4"/>
  <c r="G161" i="4"/>
  <c r="G168" i="4"/>
  <c r="Y181" i="4"/>
  <c r="F181" i="4"/>
  <c r="T181" i="4"/>
  <c r="Q181" i="4"/>
  <c r="AF181" i="4"/>
  <c r="U175" i="4"/>
  <c r="I177" i="4"/>
  <c r="AA177" i="4"/>
  <c r="P179" i="4"/>
  <c r="D179" i="4"/>
  <c r="V175" i="4"/>
  <c r="J177" i="4"/>
  <c r="AB177" i="4"/>
  <c r="Q179" i="4"/>
  <c r="D177" i="4"/>
  <c r="AE175" i="4"/>
  <c r="I179" i="4"/>
  <c r="O175" i="4"/>
  <c r="E179" i="4"/>
  <c r="R175" i="4"/>
  <c r="W179" i="4"/>
  <c r="AD177" i="4"/>
  <c r="Y177" i="4"/>
  <c r="T179" i="4"/>
  <c r="J175" i="4"/>
  <c r="X169" i="4"/>
  <c r="D162" i="4"/>
  <c r="O164" i="4"/>
  <c r="Z166" i="4"/>
  <c r="G181" i="4"/>
  <c r="AD181" i="4"/>
  <c r="I181" i="4"/>
  <c r="G175" i="4"/>
  <c r="Y175" i="4"/>
  <c r="N177" i="4"/>
  <c r="AE177" i="4"/>
  <c r="U179" i="4"/>
  <c r="H175" i="4"/>
  <c r="Z175" i="4"/>
  <c r="O177" i="4"/>
  <c r="AF177" i="4"/>
  <c r="V179" i="4"/>
  <c r="E175" i="4"/>
  <c r="K177" i="4"/>
  <c r="R179" i="4"/>
  <c r="AA175" i="4"/>
  <c r="O179" i="4"/>
  <c r="AF175" i="4"/>
  <c r="J161" i="4"/>
  <c r="X179" i="4"/>
  <c r="N179" i="4"/>
  <c r="F175" i="4"/>
  <c r="X175" i="4"/>
  <c r="V162" i="4"/>
  <c r="G170" i="4"/>
  <c r="E162" i="4"/>
  <c r="AA166" i="4"/>
  <c r="I171" i="4"/>
  <c r="K163" i="4"/>
  <c r="M169" i="4"/>
  <c r="D173" i="4"/>
  <c r="Z163" i="4"/>
  <c r="G166" i="4"/>
  <c r="O170" i="4"/>
  <c r="Z172" i="4"/>
  <c r="M171" i="4"/>
  <c r="Z162" i="4"/>
  <c r="G165" i="4"/>
  <c r="J169" i="4"/>
  <c r="Z170" i="4"/>
  <c r="G173" i="4"/>
  <c r="Q162" i="4"/>
  <c r="AB169" i="4"/>
  <c r="W171" i="4"/>
  <c r="Z164" i="4"/>
  <c r="AB166" i="4"/>
  <c r="AA170" i="4"/>
  <c r="M163" i="4"/>
  <c r="E163" i="4"/>
  <c r="Y163" i="4"/>
  <c r="M170" i="4"/>
  <c r="Q169" i="4"/>
  <c r="W169" i="4"/>
  <c r="AD162" i="4"/>
  <c r="Y170" i="4"/>
  <c r="M165" i="4"/>
  <c r="F172" i="4"/>
  <c r="AD164" i="4"/>
  <c r="K172" i="4"/>
  <c r="Q163" i="4"/>
  <c r="Y171" i="4"/>
  <c r="V171" i="4"/>
  <c r="V166" i="4"/>
  <c r="Q165" i="4"/>
  <c r="O166" i="4"/>
  <c r="AB171" i="4"/>
  <c r="V163" i="4"/>
  <c r="R169" i="4"/>
  <c r="O169" i="4"/>
  <c r="R163" i="4"/>
  <c r="Z171" i="4"/>
  <c r="AD165" i="4"/>
  <c r="W164" i="4"/>
  <c r="AD172" i="4"/>
  <c r="E181" i="4"/>
  <c r="Z161" i="4"/>
  <c r="Z168" i="4"/>
  <c r="M161" i="4"/>
  <c r="X168" i="4"/>
  <c r="Z181" i="4"/>
  <c r="V181" i="4"/>
  <c r="I168" i="4"/>
  <c r="M181" i="4"/>
  <c r="X181" i="4"/>
  <c r="K175" i="4"/>
  <c r="AC175" i="4"/>
  <c r="R177" i="4"/>
  <c r="G179" i="4"/>
  <c r="Y179" i="4"/>
  <c r="M175" i="4"/>
  <c r="AD175" i="4"/>
  <c r="T177" i="4"/>
  <c r="H179" i="4"/>
  <c r="Z179" i="4"/>
  <c r="N175" i="4"/>
  <c r="U177" i="4"/>
  <c r="AA179" i="4"/>
  <c r="H177" i="4"/>
  <c r="AB179" i="4"/>
  <c r="Q177" i="4"/>
  <c r="T175" i="4"/>
  <c r="I175" i="4"/>
  <c r="AF179" i="4"/>
  <c r="P177" i="4"/>
  <c r="Z177" i="4"/>
  <c r="I172" i="4"/>
  <c r="I163" i="4"/>
  <c r="H171" i="4"/>
  <c r="W162" i="4"/>
  <c r="D165" i="4"/>
  <c r="AA171" i="4"/>
  <c r="T173" i="4"/>
  <c r="Q164" i="4"/>
  <c r="W170" i="4"/>
  <c r="H163" i="4"/>
  <c r="AA169" i="4"/>
  <c r="T164" i="4"/>
  <c r="AA172" i="4"/>
  <c r="Z165" i="4"/>
  <c r="T172" i="4"/>
  <c r="D166" i="4"/>
  <c r="Q170" i="4"/>
  <c r="X170" i="4"/>
  <c r="T162" i="4"/>
  <c r="V172" i="4"/>
  <c r="K166" i="4"/>
  <c r="Q166" i="4"/>
  <c r="AD170" i="4"/>
  <c r="X171" i="4"/>
  <c r="AB165" i="4"/>
  <c r="F169" i="4"/>
  <c r="F163" i="4"/>
  <c r="AA165" i="4"/>
  <c r="G162" i="4"/>
  <c r="R173" i="4"/>
  <c r="T169" i="4"/>
  <c r="X172" i="4"/>
  <c r="D163" i="4"/>
  <c r="AB168" i="4"/>
  <c r="AB181" i="4"/>
  <c r="AB163" i="4"/>
  <c r="F166" i="4"/>
  <c r="T171" i="4"/>
  <c r="R172" i="4"/>
  <c r="Y165" i="4"/>
  <c r="I162" i="4"/>
  <c r="Y173" i="4"/>
  <c r="E172" i="4"/>
  <c r="AB172" i="4"/>
  <c r="H169" i="4"/>
  <c r="E164" i="4"/>
  <c r="R165" i="4"/>
  <c r="J162" i="4"/>
  <c r="F173" i="4"/>
  <c r="W166" i="4"/>
  <c r="R164" i="4"/>
  <c r="O165" i="4"/>
  <c r="Y161" i="4"/>
  <c r="I166" i="4"/>
  <c r="D169" i="4"/>
  <c r="T165" i="4"/>
  <c r="H172" i="4"/>
  <c r="H162" i="4"/>
  <c r="AD166" i="4"/>
  <c r="O163" i="4"/>
  <c r="H170" i="4"/>
  <c r="W172" i="4"/>
  <c r="X163" i="4"/>
  <c r="D164" i="4"/>
  <c r="X165" i="4"/>
  <c r="AA173" i="4"/>
  <c r="AD173" i="4"/>
  <c r="T166" i="4"/>
  <c r="G164" i="4"/>
  <c r="H164" i="4"/>
  <c r="Y162" i="4"/>
  <c r="AB170" i="4"/>
  <c r="J172" i="4"/>
  <c r="R170" i="4"/>
  <c r="M162" i="4"/>
  <c r="Y164" i="4"/>
  <c r="J171" i="4"/>
  <c r="D172" i="4"/>
  <c r="K161" i="4"/>
  <c r="W181" i="4"/>
  <c r="R181" i="4"/>
  <c r="F168" i="4"/>
  <c r="V170" i="4"/>
  <c r="V169" i="4"/>
  <c r="V173" i="4"/>
  <c r="Y166" i="4"/>
  <c r="W163" i="4"/>
  <c r="E166" i="4"/>
  <c r="I165" i="4"/>
  <c r="O171" i="4"/>
  <c r="E169" i="4"/>
  <c r="K164" i="4"/>
  <c r="Y172" i="4"/>
  <c r="F164" i="4"/>
  <c r="R166" i="4"/>
  <c r="J166" i="4"/>
  <c r="I164" i="4"/>
  <c r="Q172" i="4"/>
  <c r="D171" i="4"/>
  <c r="F162" i="4"/>
  <c r="G171" i="4"/>
  <c r="X164" i="4"/>
  <c r="G169" i="4"/>
  <c r="M173" i="4"/>
  <c r="Q161" i="4"/>
  <c r="D181" i="4"/>
  <c r="M172" i="4"/>
  <c r="K171" i="4"/>
  <c r="K173" i="4"/>
  <c r="X173" i="4"/>
  <c r="Z169" i="4"/>
  <c r="AD171" i="4"/>
  <c r="N164" i="4"/>
  <c r="AC172" i="4"/>
  <c r="U163" i="4"/>
  <c r="N163" i="4"/>
  <c r="U165" i="4"/>
  <c r="AE164" i="4"/>
  <c r="N165" i="4"/>
  <c r="U164" i="4"/>
  <c r="AC165" i="4"/>
  <c r="N166" i="4"/>
  <c r="AC162" i="4"/>
  <c r="U166" i="4"/>
  <c r="N173" i="4"/>
  <c r="U169" i="4"/>
  <c r="U173" i="4"/>
  <c r="AC171" i="4"/>
  <c r="AC163" i="4"/>
  <c r="U162" i="4"/>
  <c r="AC170" i="4"/>
  <c r="AC164" i="4"/>
  <c r="N162" i="4"/>
  <c r="P171" i="4"/>
  <c r="P170" i="4"/>
  <c r="P165" i="4"/>
  <c r="AC169" i="4"/>
  <c r="AE172" i="4"/>
  <c r="AE170" i="4"/>
  <c r="P166" i="4"/>
  <c r="P169" i="4"/>
  <c r="P173" i="4"/>
  <c r="AC173" i="4"/>
  <c r="N169" i="4"/>
  <c r="AC166" i="4"/>
  <c r="AF169" i="4"/>
  <c r="U172" i="4"/>
  <c r="N172" i="4"/>
  <c r="AE169" i="4"/>
  <c r="AF171" i="4"/>
  <c r="N171" i="4"/>
  <c r="N170" i="4"/>
  <c r="AF170" i="4"/>
  <c r="AE173" i="4"/>
  <c r="U161" i="4"/>
  <c r="U171" i="4"/>
  <c r="U170" i="4"/>
  <c r="P163" i="4"/>
  <c r="AE171" i="4"/>
  <c r="AF173" i="4"/>
  <c r="U168" i="4"/>
  <c r="AF166" i="4"/>
  <c r="AF164" i="4"/>
  <c r="AE168" i="4"/>
  <c r="AF165" i="4"/>
  <c r="AF163" i="4"/>
  <c r="P172" i="4"/>
  <c r="AE162" i="4"/>
  <c r="AF172" i="4"/>
  <c r="AC161" i="4"/>
  <c r="AC168" i="4"/>
  <c r="N161" i="4"/>
  <c r="AE165" i="4"/>
  <c r="N168" i="4"/>
  <c r="P164" i="4"/>
  <c r="U181" i="4"/>
  <c r="AE163" i="4"/>
  <c r="AE166" i="4"/>
  <c r="P168" i="4"/>
  <c r="AF168" i="4"/>
  <c r="O162" i="4"/>
  <c r="AE161" i="4"/>
  <c r="AC181" i="4"/>
  <c r="N181" i="4"/>
  <c r="AE181" i="4"/>
  <c r="P162" i="4"/>
  <c r="O161" i="4"/>
  <c r="P161" i="4"/>
  <c r="AF162" i="4"/>
  <c r="O181" i="4"/>
  <c r="AF161" i="4"/>
  <c r="P65" i="4"/>
  <c r="L64" i="4" l="1"/>
  <c r="S64" i="4"/>
  <c r="X64" i="4"/>
  <c r="Y64" i="4"/>
  <c r="H64" i="4"/>
  <c r="E64" i="4"/>
  <c r="D64" i="4"/>
  <c r="R64" i="4"/>
  <c r="AA64" i="4"/>
  <c r="Q64" i="4"/>
  <c r="O64" i="4"/>
  <c r="J64" i="4"/>
  <c r="N64" i="4"/>
  <c r="Z64" i="4"/>
  <c r="W64" i="4"/>
  <c r="M64" i="4"/>
  <c r="F64" i="4"/>
  <c r="U64" i="4"/>
  <c r="K64" i="4"/>
  <c r="P64" i="4"/>
  <c r="AC64" i="4"/>
  <c r="T64" i="4"/>
  <c r="AF64" i="4"/>
  <c r="AB64" i="4"/>
  <c r="I64" i="4"/>
  <c r="AD64" i="4"/>
  <c r="G64" i="4"/>
  <c r="V64" i="4"/>
  <c r="AE64" i="4"/>
  <c r="L63" i="4" l="1"/>
  <c r="S63" i="4"/>
  <c r="AI65" i="29"/>
  <c r="Q63" i="4"/>
  <c r="AB63" i="4"/>
  <c r="AC63" i="4"/>
  <c r="X63" i="4"/>
  <c r="AE63" i="4"/>
  <c r="Z63" i="4"/>
  <c r="U63" i="4"/>
  <c r="J63" i="4"/>
  <c r="Y63" i="4"/>
  <c r="G63" i="4"/>
  <c r="I63" i="4"/>
  <c r="AA63" i="4"/>
  <c r="K63" i="4"/>
  <c r="P63" i="4"/>
  <c r="R63" i="4"/>
  <c r="AF63" i="4"/>
  <c r="M63" i="4"/>
  <c r="T63" i="4"/>
  <c r="AD63" i="4"/>
  <c r="F63" i="4"/>
  <c r="N63" i="4"/>
  <c r="V63" i="4"/>
  <c r="E63" i="4"/>
  <c r="O63" i="4"/>
  <c r="H63" i="4"/>
  <c r="W63" i="4"/>
  <c r="D63" i="4"/>
  <c r="AF65" i="4" l="1"/>
  <c r="AO8" i="29"/>
  <c r="P8" i="4"/>
  <c r="P15" i="4"/>
  <c r="O15" i="4" l="1"/>
  <c r="Q8" i="29"/>
  <c r="AK8" i="29" s="1"/>
  <c r="O8" i="4" l="1"/>
</calcChain>
</file>

<file path=xl/sharedStrings.xml><?xml version="1.0" encoding="utf-8"?>
<sst xmlns="http://schemas.openxmlformats.org/spreadsheetml/2006/main" count="4295" uniqueCount="381">
  <si>
    <t xml:space="preserve"> </t>
  </si>
  <si>
    <t>* Reference year = 2018; values match the publications made in summer 2021.</t>
  </si>
  <si>
    <r>
      <t>* Main table (</t>
    </r>
    <r>
      <rPr>
        <i/>
        <sz val="10"/>
        <rFont val="Arial"/>
        <family val="2"/>
      </rPr>
      <t xml:space="preserve">Data (Layer 1) </t>
    </r>
    <r>
      <rPr>
        <sz val="10"/>
        <rFont val="Arial"/>
        <family val="2"/>
      </rPr>
      <t>-sheet) is linked to the data sheets (</t>
    </r>
    <r>
      <rPr>
        <i/>
        <sz val="10"/>
        <rFont val="Arial"/>
        <family val="2"/>
      </rPr>
      <t>PROD_A21, Insurance, Other</t>
    </r>
    <r>
      <rPr>
        <sz val="10"/>
        <rFont val="Arial"/>
        <family val="2"/>
      </rPr>
      <t xml:space="preserve">)
</t>
    </r>
  </si>
  <si>
    <r>
      <t>* Data sheets (</t>
    </r>
    <r>
      <rPr>
        <i/>
        <sz val="10"/>
        <rFont val="Arial"/>
        <family val="2"/>
      </rPr>
      <t>PROD_A21, Insurance, Other</t>
    </r>
    <r>
      <rPr>
        <sz val="10"/>
        <rFont val="Arial"/>
        <family val="2"/>
      </rPr>
      <t xml:space="preserve">) are compiled using SAS. Data is collected form the National Accounts IT-system (SQL-servers).
</t>
    </r>
  </si>
  <si>
    <r>
      <t>* Calculation method "</t>
    </r>
    <r>
      <rPr>
        <i/>
        <sz val="10"/>
        <rFont val="Arial"/>
        <family val="2"/>
      </rPr>
      <t>Marketless"</t>
    </r>
    <r>
      <rPr>
        <sz val="10"/>
        <rFont val="Arial"/>
        <family val="2"/>
      </rPr>
      <t xml:space="preserve"> in data sheet </t>
    </r>
    <r>
      <rPr>
        <i/>
        <sz val="10"/>
        <rFont val="Arial"/>
        <family val="2"/>
      </rPr>
      <t>PROD_21</t>
    </r>
    <r>
      <rPr>
        <sz val="10"/>
        <rFont val="Arial"/>
        <family val="2"/>
      </rPr>
      <t xml:space="preserve"> refers to inversed calculation (P1 = B1GBH + P2)</t>
    </r>
  </si>
  <si>
    <t xml:space="preserve">* Data sheets include first the aggregated data which are linked to the main table. Under the aggregates, separated by an empty line, you'll find more detailed level of data (for example the breakdown of sectors).
</t>
  </si>
  <si>
    <r>
      <t xml:space="preserve">* The </t>
    </r>
    <r>
      <rPr>
        <i/>
        <sz val="10"/>
        <rFont val="Arial"/>
        <family val="2"/>
      </rPr>
      <t>use</t>
    </r>
    <r>
      <rPr>
        <sz val="10"/>
        <rFont val="Arial"/>
        <family val="2"/>
      </rPr>
      <t xml:space="preserve"> of insurance services is not separated in Finnish NA IT-system. However, the information is found from the supply and use tables. Thus, to keep the balance, the values from the </t>
    </r>
    <r>
      <rPr>
        <i/>
        <sz val="10"/>
        <rFont val="Arial"/>
        <family val="2"/>
      </rPr>
      <t xml:space="preserve">Allocation of insurance </t>
    </r>
    <r>
      <rPr>
        <sz val="10"/>
        <rFont val="Arial"/>
        <family val="2"/>
      </rPr>
      <t xml:space="preserve">-column are diminished from the largest source data cell (these are highlighted on the main data sheet).
</t>
    </r>
  </si>
  <si>
    <r>
      <t xml:space="preserve">* NACE value </t>
    </r>
    <r>
      <rPr>
        <i/>
        <sz val="10"/>
        <rFont val="Arial"/>
        <family val="2"/>
      </rPr>
      <t>LL</t>
    </r>
    <r>
      <rPr>
        <sz val="10"/>
        <rFont val="Arial"/>
        <family val="2"/>
      </rPr>
      <t xml:space="preserve"> found from the data sheets = </t>
    </r>
    <r>
      <rPr>
        <i/>
        <sz val="10"/>
        <rFont val="Arial"/>
        <family val="2"/>
      </rPr>
      <t>_L</t>
    </r>
    <r>
      <rPr>
        <sz val="10"/>
        <rFont val="Arial"/>
        <family val="2"/>
      </rPr>
      <t xml:space="preserve"> = </t>
    </r>
    <r>
      <rPr>
        <i/>
        <sz val="10"/>
        <rFont val="Arial"/>
        <family val="2"/>
      </rPr>
      <t>Imputed rents of owner-occupied dwellings</t>
    </r>
    <r>
      <rPr>
        <sz val="10"/>
        <rFont val="Arial"/>
        <family val="2"/>
      </rPr>
      <t xml:space="preserve"> = NACE</t>
    </r>
    <r>
      <rPr>
        <i/>
        <sz val="10"/>
        <rFont val="Arial"/>
        <family val="2"/>
      </rPr>
      <t xml:space="preserve"> 68202/S14</t>
    </r>
  </si>
  <si>
    <t>* Example of possible rounding differences when compiling the process tables:</t>
  </si>
  <si>
    <t>Reference year: 2018</t>
  </si>
  <si>
    <t>Compilation of GNI</t>
  </si>
  <si>
    <t>Level of Details</t>
  </si>
  <si>
    <t>Basis for NA Figures</t>
  </si>
  <si>
    <t>Adjustments</t>
  </si>
  <si>
    <t>Final estimate</t>
  </si>
  <si>
    <t>Surveys &amp; Censuses</t>
  </si>
  <si>
    <t>Administrative Records</t>
  </si>
  <si>
    <t>Combined              Data</t>
  </si>
  <si>
    <t>Extrapolation and Models</t>
  </si>
  <si>
    <t>Other</t>
  </si>
  <si>
    <t>Total (sources)</t>
  </si>
  <si>
    <t>Data validation</t>
  </si>
  <si>
    <t>Conceptual</t>
  </si>
  <si>
    <t>Exhaustiveness</t>
  </si>
  <si>
    <t>Balancing</t>
  </si>
  <si>
    <t>Total (adjustments)</t>
  </si>
  <si>
    <t>Consistency checks</t>
  </si>
  <si>
    <t>Benchmark extrapolations</t>
  </si>
  <si>
    <t xml:space="preserve">Commodity Flow Model </t>
  </si>
  <si>
    <t>CFC(PIM)</t>
  </si>
  <si>
    <t>Dwellings - stratification method</t>
  </si>
  <si>
    <t xml:space="preserve"> FISIM</t>
  </si>
  <si>
    <t>Insurance</t>
  </si>
  <si>
    <t>Other E&amp;M</t>
  </si>
  <si>
    <t>Total Extrap+Models</t>
  </si>
  <si>
    <t>Allocation of FISIM</t>
  </si>
  <si>
    <t>Allocation of insurance</t>
  </si>
  <si>
    <t>Other conceptual</t>
  </si>
  <si>
    <t>Total conceptual</t>
  </si>
  <si>
    <t>N1</t>
  </si>
  <si>
    <t>N2</t>
  </si>
  <si>
    <t>N3</t>
  </si>
  <si>
    <t>N4</t>
  </si>
  <si>
    <t>N5</t>
  </si>
  <si>
    <t>N6</t>
  </si>
  <si>
    <t>N7</t>
  </si>
  <si>
    <t>Total  exhaustiveness</t>
  </si>
  <si>
    <t>GDP PRODUCTION APPROACH</t>
  </si>
  <si>
    <t>A21</t>
  </si>
  <si>
    <t>TOTAL</t>
  </si>
  <si>
    <r>
      <t xml:space="preserve">Output of goods and services </t>
    </r>
    <r>
      <rPr>
        <sz val="10"/>
        <rFont val="Arial"/>
        <family val="2"/>
      </rPr>
      <t>(at basic prices)</t>
    </r>
  </si>
  <si>
    <r>
      <t xml:space="preserve">Intermediate consumption </t>
    </r>
    <r>
      <rPr>
        <sz val="10"/>
        <rFont val="Arial"/>
        <family val="2"/>
      </rPr>
      <t>(at purchasers' prices )</t>
    </r>
  </si>
  <si>
    <r>
      <t xml:space="preserve">Gross value added </t>
    </r>
    <r>
      <rPr>
        <sz val="10"/>
        <rFont val="Arial"/>
        <family val="2"/>
      </rPr>
      <t>(at basic prices)</t>
    </r>
  </si>
  <si>
    <t>A</t>
  </si>
  <si>
    <t xml:space="preserve">Agriculture, forestry and fishing </t>
  </si>
  <si>
    <r>
      <t xml:space="preserve">Output of goods and services </t>
    </r>
    <r>
      <rPr>
        <sz val="8"/>
        <rFont val="Arial"/>
        <family val="2"/>
      </rPr>
      <t>(at basic prices)</t>
    </r>
  </si>
  <si>
    <r>
      <t xml:space="preserve">Intermediate consumption </t>
    </r>
    <r>
      <rPr>
        <sz val="8"/>
        <rFont val="Arial"/>
        <family val="2"/>
      </rPr>
      <t>(at purchasers' prices )</t>
    </r>
  </si>
  <si>
    <r>
      <t xml:space="preserve">Gross value added </t>
    </r>
    <r>
      <rPr>
        <sz val="8"/>
        <rFont val="Arial"/>
        <family val="2"/>
      </rPr>
      <t>(at basic prices)</t>
    </r>
  </si>
  <si>
    <t>B</t>
  </si>
  <si>
    <t xml:space="preserve">Mining and quarrying </t>
  </si>
  <si>
    <t>C</t>
  </si>
  <si>
    <t>Manufacturing</t>
  </si>
  <si>
    <t>D</t>
  </si>
  <si>
    <t>Electricity, gas, steam and air conditioning supply</t>
  </si>
  <si>
    <t>E</t>
  </si>
  <si>
    <t>Water supply; sewerage, waste management and remediation activities</t>
  </si>
  <si>
    <t>F</t>
  </si>
  <si>
    <t>Construction</t>
  </si>
  <si>
    <t>G</t>
  </si>
  <si>
    <t xml:space="preserve">Wholesale and retail trade; repair of motor vehicles and motorcycles </t>
  </si>
  <si>
    <t>H</t>
  </si>
  <si>
    <t>Transportation and storage</t>
  </si>
  <si>
    <t>I</t>
  </si>
  <si>
    <t>Accommodation and food service activities</t>
  </si>
  <si>
    <t>J</t>
  </si>
  <si>
    <t>Information and communication</t>
  </si>
  <si>
    <t>K</t>
  </si>
  <si>
    <t>Financial and insurance activities</t>
  </si>
  <si>
    <t>L</t>
  </si>
  <si>
    <t>Real estate activities</t>
  </si>
  <si>
    <t>_L</t>
  </si>
  <si>
    <t>___Imputed rents of owner-occupied dwellings</t>
  </si>
  <si>
    <r>
      <t xml:space="preserve">Output of goods and services </t>
    </r>
    <r>
      <rPr>
        <i/>
        <sz val="8"/>
        <rFont val="Arial"/>
        <family val="2"/>
      </rPr>
      <t>(at basic prices)</t>
    </r>
  </si>
  <si>
    <r>
      <t xml:space="preserve">Intermediate consumption </t>
    </r>
    <r>
      <rPr>
        <i/>
        <sz val="8"/>
        <rFont val="Arial"/>
        <family val="2"/>
      </rPr>
      <t>(at purchasers' prices )</t>
    </r>
  </si>
  <si>
    <r>
      <t xml:space="preserve">Gross value added </t>
    </r>
    <r>
      <rPr>
        <i/>
        <sz val="8"/>
        <rFont val="Arial"/>
        <family val="2"/>
      </rPr>
      <t>(at basic prices)</t>
    </r>
  </si>
  <si>
    <t>M</t>
  </si>
  <si>
    <t>Professional, scientific and technical activities</t>
  </si>
  <si>
    <t>N</t>
  </si>
  <si>
    <t>Administrative and support service activities</t>
  </si>
  <si>
    <t>O</t>
  </si>
  <si>
    <t>Public administration and defence; compulsory social security</t>
  </si>
  <si>
    <t>P</t>
  </si>
  <si>
    <t>Education</t>
  </si>
  <si>
    <t>Q</t>
  </si>
  <si>
    <t>Human health and social work activities</t>
  </si>
  <si>
    <t>R</t>
  </si>
  <si>
    <t xml:space="preserve">Arts, entertainment and recreation </t>
  </si>
  <si>
    <t>S</t>
  </si>
  <si>
    <t xml:space="preserve">Other service activities </t>
  </si>
  <si>
    <t>T</t>
  </si>
  <si>
    <t xml:space="preserve">Activities of households as employers; undifferentiated goods- and services- producing activities of households for own use </t>
  </si>
  <si>
    <t>Taxes on products</t>
  </si>
  <si>
    <t xml:space="preserve">          Value added type taxes</t>
  </si>
  <si>
    <t xml:space="preserve">          Taxes and duties on imports excluding VAT</t>
  </si>
  <si>
    <t xml:space="preserve">          Taxes on products, except VAT and import taxes</t>
  </si>
  <si>
    <t>Subsidies on products</t>
  </si>
  <si>
    <t>Gross domestic product</t>
  </si>
  <si>
    <t>GDP EXPENDITURE APPROACH</t>
  </si>
  <si>
    <t>Total final consumption expenditure</t>
  </si>
  <si>
    <t xml:space="preserve">            Household final consumption expenditure</t>
  </si>
  <si>
    <t>Total</t>
  </si>
  <si>
    <t>COICOP (1-dig)</t>
  </si>
  <si>
    <t>01 - Food and non-alcoholic beverages</t>
  </si>
  <si>
    <t>02 - Alcoholic beverages, tobacco and narcotics</t>
  </si>
  <si>
    <t>03 - Clothing and footwear</t>
  </si>
  <si>
    <t>04 - Housing, water, electricity, gas and other fuels</t>
  </si>
  <si>
    <t>05 - Furnishings, household equipment and routine household maintenance</t>
  </si>
  <si>
    <t>06 - Health</t>
  </si>
  <si>
    <t>07 - Transport</t>
  </si>
  <si>
    <t>08 - Communication</t>
  </si>
  <si>
    <t>09 - Recreation and culture</t>
  </si>
  <si>
    <t>10 - Education</t>
  </si>
  <si>
    <t>11 - Restaurants and hotels</t>
  </si>
  <si>
    <t>12 - Miscellaneous goods and services</t>
  </si>
  <si>
    <t>Transition to national concept</t>
  </si>
  <si>
    <t xml:space="preserve">          NPISH final consumption expenditure</t>
  </si>
  <si>
    <t xml:space="preserve">          General government final consumption expenditure</t>
  </si>
  <si>
    <t>Gross capital formation</t>
  </si>
  <si>
    <t xml:space="preserve">          Gross fixed capital formation</t>
  </si>
  <si>
    <t>AN</t>
  </si>
  <si>
    <t>Dwellings</t>
  </si>
  <si>
    <t>Other buidlings and structures</t>
  </si>
  <si>
    <t>Machinery and equipment</t>
  </si>
  <si>
    <t xml:space="preserve">Weapons systems </t>
  </si>
  <si>
    <t>Cultivated biological resources</t>
  </si>
  <si>
    <t>Intellectual property products</t>
  </si>
  <si>
    <t xml:space="preserve">        Changes in inventories</t>
  </si>
  <si>
    <t xml:space="preserve">                    materials and supplies</t>
  </si>
  <si>
    <t xml:space="preserve">                    work-in-progress</t>
  </si>
  <si>
    <t xml:space="preserve">                    finished goods</t>
  </si>
  <si>
    <t xml:space="preserve">                    goods for resale</t>
  </si>
  <si>
    <t xml:space="preserve">        Acquisitions less disposals of valuables</t>
  </si>
  <si>
    <t>Exports of goods and services</t>
  </si>
  <si>
    <t xml:space="preserve">         goods</t>
  </si>
  <si>
    <t xml:space="preserve">         services</t>
  </si>
  <si>
    <t>Imports of goods and services</t>
  </si>
  <si>
    <t xml:space="preserve">          goods</t>
  </si>
  <si>
    <t xml:space="preserve">          services</t>
  </si>
  <si>
    <t>GDP INCOME APPROACH</t>
  </si>
  <si>
    <t>Compensation of employees</t>
  </si>
  <si>
    <t xml:space="preserve">        Non-Financial Corporations</t>
  </si>
  <si>
    <t xml:space="preserve">        Financial Corporations</t>
  </si>
  <si>
    <t xml:space="preserve">        General Government</t>
  </si>
  <si>
    <t xml:space="preserve">        Households</t>
  </si>
  <si>
    <t xml:space="preserve">        NPISH</t>
  </si>
  <si>
    <t>Gross operating surplus (1)</t>
  </si>
  <si>
    <t>Mixed income</t>
  </si>
  <si>
    <t>Taxes on production and imports</t>
  </si>
  <si>
    <t>Subsidies</t>
  </si>
  <si>
    <t>GROSS NATIONAL INCOME</t>
  </si>
  <si>
    <t>Compensation of employees received from the rest of the world</t>
  </si>
  <si>
    <t>Compensation of employees paid to the rest of the world</t>
  </si>
  <si>
    <t>Taxes on production and imports paid to the Institutions of the EU</t>
  </si>
  <si>
    <t>Subsidies granted by the institutions of the EU</t>
  </si>
  <si>
    <t>Property income received from the rest of the world</t>
  </si>
  <si>
    <t xml:space="preserve">        interest</t>
  </si>
  <si>
    <t xml:space="preserve">        distributed income of corporations</t>
  </si>
  <si>
    <t xml:space="preserve">        reinvested earnings on FDI</t>
  </si>
  <si>
    <t xml:space="preserve">        other investment income</t>
  </si>
  <si>
    <t>Property income paid to the rest of the world</t>
  </si>
  <si>
    <t xml:space="preserve"> Gross national income</t>
  </si>
  <si>
    <r>
      <t>(1) Gross operating surplus</t>
    </r>
    <r>
      <rPr>
        <sz val="10"/>
        <rFont val="Arial"/>
        <family val="2"/>
        <charset val="161"/>
      </rPr>
      <t xml:space="preserve"> - Member States that have detailed source data (independent) income measures, such as Ireland, France, and the UK, the level of details of the gross operating surplus must be increased to include a breakdown by sectors</t>
    </r>
  </si>
  <si>
    <t xml:space="preserve">Compilation of GNI </t>
  </si>
  <si>
    <t>CFC (PIM)</t>
  </si>
  <si>
    <t>% in output</t>
  </si>
  <si>
    <t>% in IC</t>
  </si>
  <si>
    <t>% in GVA</t>
  </si>
  <si>
    <t>% in GDP</t>
  </si>
  <si>
    <t/>
  </si>
  <si>
    <t>% in output of NACE A</t>
  </si>
  <si>
    <t>% in IC of NACE A</t>
  </si>
  <si>
    <t>% in total GVA</t>
  </si>
  <si>
    <t>% in output of NACE B</t>
  </si>
  <si>
    <t>% in IC of NACE B</t>
  </si>
  <si>
    <t>% in output of NACE C</t>
  </si>
  <si>
    <t>% in IC of NACE C</t>
  </si>
  <si>
    <t>% in output of NACE D</t>
  </si>
  <si>
    <t>% in IC of NACE D</t>
  </si>
  <si>
    <t>% in output of NACE E</t>
  </si>
  <si>
    <t>% in IC of NACE E</t>
  </si>
  <si>
    <t>% in output of NACE F</t>
  </si>
  <si>
    <t>% in IC of NACE F</t>
  </si>
  <si>
    <t>% in output of NACE G</t>
  </si>
  <si>
    <t>% in IC of NACE G</t>
  </si>
  <si>
    <t>% in output of NACE H</t>
  </si>
  <si>
    <t>% in IC of NACE H</t>
  </si>
  <si>
    <t>% in output of NACE I</t>
  </si>
  <si>
    <t>% in IC of NACE I</t>
  </si>
  <si>
    <t>% in output of NACE J</t>
  </si>
  <si>
    <t>% in IC of NACE J</t>
  </si>
  <si>
    <t>% in output of NACE K</t>
  </si>
  <si>
    <t>% in IC of NACE K</t>
  </si>
  <si>
    <t>% in output of NACE L</t>
  </si>
  <si>
    <t>% in IC of NACE L</t>
  </si>
  <si>
    <t>% in output of imputed rents</t>
  </si>
  <si>
    <t>% in IC of imputed rents</t>
  </si>
  <si>
    <t>% in output of NACE M</t>
  </si>
  <si>
    <t>% in IC of NACE M</t>
  </si>
  <si>
    <t>% in output of NACE N</t>
  </si>
  <si>
    <t>% in IC of NACE N</t>
  </si>
  <si>
    <t>% in output of NACE O</t>
  </si>
  <si>
    <t>% in IC of NACE O</t>
  </si>
  <si>
    <t>% in output of NACE P</t>
  </si>
  <si>
    <t>% in IC of NACE P</t>
  </si>
  <si>
    <t>% in output of NACE Q</t>
  </si>
  <si>
    <t>% in IC of NACE Q</t>
  </si>
  <si>
    <t>% in output of NACE R</t>
  </si>
  <si>
    <t>% in IC of NACE R</t>
  </si>
  <si>
    <t>% in output of NACE S</t>
  </si>
  <si>
    <t>% in IC of NACE S</t>
  </si>
  <si>
    <t>% in output of NACE T</t>
  </si>
  <si>
    <t>% in IC of NACE T</t>
  </si>
  <si>
    <t>%</t>
  </si>
  <si>
    <t>Total (%)</t>
  </si>
  <si>
    <t>NACE</t>
  </si>
  <si>
    <t>Sector</t>
  </si>
  <si>
    <t>Calc_method</t>
  </si>
  <si>
    <t>Transaction</t>
  </si>
  <si>
    <t>Surveys and Censuses</t>
  </si>
  <si>
    <t>Combined Data</t>
  </si>
  <si>
    <t>Commodity Flow Model</t>
  </si>
  <si>
    <t>FISIM</t>
  </si>
  <si>
    <t>S1</t>
  </si>
  <si>
    <t>ALL</t>
  </si>
  <si>
    <t>P1</t>
  </si>
  <si>
    <t>P2</t>
  </si>
  <si>
    <t>B1GBH</t>
  </si>
  <si>
    <t>.</t>
  </si>
  <si>
    <t>LL</t>
  </si>
  <si>
    <t>S11</t>
  </si>
  <si>
    <t>S1313</t>
  </si>
  <si>
    <t>S14</t>
  </si>
  <si>
    <t>S15</t>
  </si>
  <si>
    <t>Marketless</t>
  </si>
  <si>
    <t>S1311</t>
  </si>
  <si>
    <t>S1221</t>
  </si>
  <si>
    <t>S1222</t>
  </si>
  <si>
    <t>S125</t>
  </si>
  <si>
    <t>S126</t>
  </si>
  <si>
    <t>S127</t>
  </si>
  <si>
    <t>S128</t>
  </si>
  <si>
    <t>S129</t>
  </si>
  <si>
    <t>S121</t>
  </si>
  <si>
    <t>S13141</t>
  </si>
  <si>
    <t>S13149</t>
  </si>
  <si>
    <t>Pricing</t>
  </si>
  <si>
    <t>COICOP</t>
  </si>
  <si>
    <t>value</t>
  </si>
  <si>
    <t>PH</t>
  </si>
  <si>
    <t>-</t>
  </si>
  <si>
    <t>OH</t>
  </si>
  <si>
    <t>OH = purchasers' prices</t>
  </si>
  <si>
    <t>PH = basic prices</t>
  </si>
  <si>
    <t>P52</t>
  </si>
  <si>
    <t>P31K</t>
  </si>
  <si>
    <t>S2</t>
  </si>
  <si>
    <t>P61K</t>
  </si>
  <si>
    <t>P62R</t>
  </si>
  <si>
    <t>P71R</t>
  </si>
  <si>
    <t>P72R</t>
  </si>
  <si>
    <t>group</t>
  </si>
  <si>
    <t>Asset</t>
  </si>
  <si>
    <t>creditdebit</t>
  </si>
  <si>
    <t>BOP</t>
  </si>
  <si>
    <t>D1</t>
  </si>
  <si>
    <t>D3</t>
  </si>
  <si>
    <t>D41</t>
  </si>
  <si>
    <t>D42</t>
  </si>
  <si>
    <t>D43</t>
  </si>
  <si>
    <t>D44</t>
  </si>
  <si>
    <t>P61</t>
  </si>
  <si>
    <t>P62</t>
  </si>
  <si>
    <t>P71</t>
  </si>
  <si>
    <t>P72</t>
  </si>
  <si>
    <t>Consumption</t>
  </si>
  <si>
    <t>P31</t>
  </si>
  <si>
    <t>Z</t>
  </si>
  <si>
    <t>TUR</t>
  </si>
  <si>
    <t>General gov. final cons. exp.</t>
  </si>
  <si>
    <t>P3J</t>
  </si>
  <si>
    <t>Inventories</t>
  </si>
  <si>
    <t>N121</t>
  </si>
  <si>
    <t>N122</t>
  </si>
  <si>
    <t>N123</t>
  </si>
  <si>
    <t>N125</t>
  </si>
  <si>
    <t>P53</t>
  </si>
  <si>
    <t>N13</t>
  </si>
  <si>
    <t>Investments</t>
  </si>
  <si>
    <t>P51</t>
  </si>
  <si>
    <t>N111</t>
  </si>
  <si>
    <t>N112</t>
  </si>
  <si>
    <t>N113</t>
  </si>
  <si>
    <t>N114</t>
  </si>
  <si>
    <t>N115</t>
  </si>
  <si>
    <t>N117</t>
  </si>
  <si>
    <t>Sector acc.</t>
  </si>
  <si>
    <t>S0</t>
  </si>
  <si>
    <t>D2</t>
  </si>
  <si>
    <t>D319</t>
  </si>
  <si>
    <t>D3K</t>
  </si>
  <si>
    <t>B3G</t>
  </si>
  <si>
    <t>B2G</t>
  </si>
  <si>
    <t>S12</t>
  </si>
  <si>
    <t>S13</t>
  </si>
  <si>
    <t>Taxes</t>
  </si>
  <si>
    <t>D211</t>
  </si>
  <si>
    <t>D212</t>
  </si>
  <si>
    <t>D214</t>
  </si>
  <si>
    <t>D2/S2</t>
  </si>
  <si>
    <t>Wages</t>
  </si>
  <si>
    <t>S2122</t>
  </si>
  <si>
    <t>S2111</t>
  </si>
  <si>
    <t>3.7.1, 3.9, 3.10</t>
  </si>
  <si>
    <t>7.1</t>
  </si>
  <si>
    <t>3.8.1.7</t>
  </si>
  <si>
    <t>6.1</t>
  </si>
  <si>
    <t>3.7.1</t>
  </si>
  <si>
    <t>3.7.2</t>
  </si>
  <si>
    <t>6.1, 7.1</t>
  </si>
  <si>
    <t>3.7.2, 3.9</t>
  </si>
  <si>
    <t>3.7.3, 3.9</t>
  </si>
  <si>
    <t>4.12</t>
  </si>
  <si>
    <t>3.8</t>
  </si>
  <si>
    <t>3.7.4, 3.8, 3.9, 3.10</t>
  </si>
  <si>
    <t>3.7.4</t>
  </si>
  <si>
    <t>3.7.2, 3.9, 3.10</t>
  </si>
  <si>
    <t>3.9, 3.10</t>
  </si>
  <si>
    <t>3.7.5</t>
  </si>
  <si>
    <t>3.11.2</t>
  </si>
  <si>
    <t>3.11.1</t>
  </si>
  <si>
    <t>3.12</t>
  </si>
  <si>
    <t>5.7.3.1</t>
  </si>
  <si>
    <t>5.7.3.2</t>
  </si>
  <si>
    <t>5.7.3.3</t>
  </si>
  <si>
    <t>5.7.4, 3.7.4</t>
  </si>
  <si>
    <t>5.7.3.5</t>
  </si>
  <si>
    <t>5.7.3.6</t>
  </si>
  <si>
    <t>5.7.3.7</t>
  </si>
  <si>
    <t>5.7.3.8</t>
  </si>
  <si>
    <t>5.7.3.9</t>
  </si>
  <si>
    <t>5.7.3.10</t>
  </si>
  <si>
    <t>5.7.3.11</t>
  </si>
  <si>
    <t>5.7.3.12</t>
  </si>
  <si>
    <t>5.7.3.13</t>
  </si>
  <si>
    <t>5.8</t>
  </si>
  <si>
    <t>5.9</t>
  </si>
  <si>
    <t>5.10, 3.7.3</t>
  </si>
  <si>
    <t>5.10</t>
  </si>
  <si>
    <t>5.11</t>
  </si>
  <si>
    <t>5.12</t>
  </si>
  <si>
    <t>5.13</t>
  </si>
  <si>
    <t>5.14</t>
  </si>
  <si>
    <t>4.7</t>
  </si>
  <si>
    <t>4.7, 7.3</t>
  </si>
  <si>
    <t>7.3</t>
  </si>
  <si>
    <t>7.3.2</t>
  </si>
  <si>
    <t>4.7.2</t>
  </si>
  <si>
    <t>4.7.2, 7.3</t>
  </si>
  <si>
    <t>4.10</t>
  </si>
  <si>
    <t>4.11</t>
  </si>
  <si>
    <t>4.8</t>
  </si>
  <si>
    <t>4.9</t>
  </si>
  <si>
    <t>8.1</t>
  </si>
  <si>
    <t>8.2</t>
  </si>
  <si>
    <t>8.3</t>
  </si>
  <si>
    <t>8.4.1</t>
  </si>
  <si>
    <t>8.4.2</t>
  </si>
  <si>
    <t>8.4.3</t>
  </si>
  <si>
    <t>8.4.4</t>
  </si>
  <si>
    <t>* Version: 04/2024</t>
  </si>
  <si>
    <t>* Statistics Finland, National Accounts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</si>
</sst>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0"/>
      <name val="Arial"/>
      <family val="2"/>
    </font>
    <font>
      <sz val="10"/>
      <name val="Arial"/>
      <family val="2"/>
    </font>
    <font>
      <b/>
      <sz val="14"/>
      <name val="Arial"/>
      <family val="2"/>
    </font>
    <font>
      <b/>
      <sz val="12"/>
      <name val="Arial"/>
      <family val="2"/>
    </font>
    <font>
      <b/>
      <sz val="10"/>
      <name val="Arial"/>
      <family val="2"/>
    </font>
    <font>
      <b/>
      <sz val="8"/>
      <name val="Arial"/>
      <family val="2"/>
    </font>
    <font>
      <sz val="8"/>
      <name val="Arial"/>
      <family val="2"/>
    </font>
    <font>
      <b/>
      <sz val="8"/>
      <color indexed="17"/>
      <name val="Arial"/>
      <family val="2"/>
    </font>
    <font>
      <sz val="8"/>
      <color indexed="17"/>
      <name val="Arial"/>
      <family val="2"/>
    </font>
    <font>
      <b/>
      <i/>
      <sz val="8"/>
      <name val="Arial"/>
      <family val="2"/>
    </font>
    <font>
      <i/>
      <sz val="8"/>
      <name val="Arial"/>
      <family val="2"/>
    </font>
    <font>
      <i/>
      <sz val="10"/>
      <name val="Arial"/>
      <family val="2"/>
    </font>
    <font>
      <sz val="14"/>
      <name val="Arial"/>
      <family val="2"/>
    </font>
    <font>
      <b/>
      <sz val="8"/>
      <color indexed="12"/>
      <name val="Arial"/>
      <family val="2"/>
    </font>
    <font>
      <b/>
      <sz val="8"/>
      <color indexed="8"/>
      <name val="Arial"/>
      <family val="2"/>
    </font>
    <font>
      <sz val="8"/>
      <name val="Arial"/>
      <family val="2"/>
      <charset val="161"/>
    </font>
    <font>
      <b/>
      <sz val="10"/>
      <name val="Arial"/>
      <family val="2"/>
      <charset val="161"/>
    </font>
    <font>
      <sz val="10"/>
      <name val="Arial"/>
      <family val="2"/>
      <charset val="161"/>
    </font>
    <font>
      <sz val="10"/>
      <color rgb="FFFF0000"/>
      <name val="Arial"/>
      <family val="2"/>
    </font>
    <font>
      <i/>
      <sz val="10"/>
      <color rgb="FFFF0000"/>
      <name val="Arial"/>
      <family val="2"/>
    </font>
    <font>
      <sz val="14"/>
      <color rgb="FFFF0000"/>
      <name val="Arial"/>
      <family val="2"/>
    </font>
    <font>
      <sz val="8"/>
      <color rgb="FFFF0000"/>
      <name val="Arial"/>
      <family val="2"/>
    </font>
    <font>
      <b/>
      <sz val="10"/>
      <color rgb="FFFF0000"/>
      <name val="Arial"/>
      <family val="2"/>
    </font>
    <font>
      <b/>
      <sz val="14"/>
      <color theme="4"/>
      <name val="Arial"/>
      <family val="2"/>
    </font>
    <font>
      <b/>
      <sz val="8"/>
      <color rgb="FFFF0000"/>
      <name val="Arial"/>
      <family val="2"/>
    </font>
    <font>
      <b/>
      <sz val="14"/>
      <color theme="3"/>
      <name val="Arial"/>
      <family val="2"/>
    </font>
    <font>
      <b/>
      <sz val="8"/>
      <color rgb="FF008000"/>
      <name val="Arial"/>
      <family val="2"/>
    </font>
    <font>
      <b/>
      <i/>
      <sz val="8"/>
      <color rgb="FF008000"/>
      <name val="Arial"/>
      <family val="2"/>
    </font>
    <font>
      <sz val="10"/>
      <name val="Arial Unicode MS"/>
      <family val="2"/>
    </font>
    <font>
      <sz val="10"/>
      <name val="Arial"/>
    </font>
  </fonts>
  <fills count="18">
    <fill>
      <patternFill patternType="none"/>
    </fill>
    <fill>
      <patternFill patternType="gray125"/>
    </fill>
    <fill>
      <patternFill patternType="solid">
        <fgColor indexed="65"/>
        <bgColor indexed="64"/>
      </patternFill>
    </fill>
    <fill>
      <patternFill patternType="solid">
        <fgColor rgb="FFFFFFCC"/>
        <bgColor indexed="64"/>
      </patternFill>
    </fill>
    <fill>
      <patternFill patternType="solid">
        <fgColor rgb="FFCCECFF"/>
        <bgColor indexed="64"/>
      </patternFill>
    </fill>
    <fill>
      <patternFill patternType="solid">
        <fgColor rgb="FF66CCFF"/>
        <bgColor indexed="64"/>
      </patternFill>
    </fill>
    <fill>
      <patternFill patternType="solid">
        <fgColor indexed="65"/>
        <bgColor rgb="FFFF0000"/>
      </patternFill>
    </fill>
    <fill>
      <patternFill patternType="solid">
        <fgColor rgb="FFFFFFCC"/>
        <bgColor rgb="FFFF0000"/>
      </patternFill>
    </fill>
    <fill>
      <patternFill patternType="solid">
        <fgColor rgb="FFCCECFF"/>
        <bgColor rgb="FFFF0000"/>
      </patternFill>
    </fill>
    <fill>
      <patternFill patternType="solid">
        <fgColor rgb="FF66CCFF"/>
        <bgColor rgb="FFFF0000"/>
      </patternFill>
    </fill>
    <fill>
      <patternFill patternType="lightGray">
        <fgColor rgb="FF66CCFF"/>
      </patternFill>
    </fill>
    <fill>
      <patternFill patternType="lightGray">
        <fgColor rgb="FF66CCFF"/>
        <bgColor rgb="FFFFFFCC"/>
      </patternFill>
    </fill>
    <fill>
      <patternFill patternType="lightGray">
        <fgColor rgb="FF66CCFF"/>
        <bgColor rgb="FFCCECFF"/>
      </patternFill>
    </fill>
    <fill>
      <patternFill patternType="lightGray">
        <fgColor rgb="FF66CCFF"/>
        <bgColor rgb="FF66CCFF"/>
      </patternFill>
    </fill>
    <fill>
      <patternFill patternType="solid">
        <fgColor theme="9" tint="0.79998168889431442"/>
        <bgColor rgb="FFFF0000"/>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59999389629810485"/>
        <bgColor indexed="64"/>
      </patternFill>
    </fill>
  </fills>
  <borders count="113">
    <border>
      <left/>
      <right/>
      <top/>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ashed">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ashed">
        <color indexed="64"/>
      </right>
      <top style="double">
        <color indexed="64"/>
      </top>
      <bottom style="double">
        <color indexed="64"/>
      </bottom>
      <diagonal/>
    </border>
    <border>
      <left style="dashed">
        <color indexed="64"/>
      </left>
      <right style="dashed">
        <color indexed="64"/>
      </right>
      <top style="double">
        <color indexed="64"/>
      </top>
      <bottom style="double">
        <color indexed="64"/>
      </bottom>
      <diagonal/>
    </border>
    <border>
      <left style="dashed">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double">
        <color indexed="64"/>
      </top>
      <bottom style="double">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ashed">
        <color indexed="64"/>
      </right>
      <top/>
      <bottom style="hair">
        <color indexed="64"/>
      </bottom>
      <diagonal/>
    </border>
    <border>
      <left style="dashed">
        <color indexed="64"/>
      </left>
      <right style="dashed">
        <color indexed="64"/>
      </right>
      <top/>
      <bottom style="hair">
        <color indexed="64"/>
      </bottom>
      <diagonal/>
    </border>
    <border>
      <left style="dashed">
        <color indexed="64"/>
      </left>
      <right style="thin">
        <color indexed="64"/>
      </right>
      <top/>
      <bottom style="hair">
        <color indexed="64"/>
      </bottom>
      <diagonal/>
    </border>
    <border>
      <left style="thin">
        <color indexed="64"/>
      </left>
      <right/>
      <top/>
      <bottom style="hair">
        <color indexed="64"/>
      </bottom>
      <diagonal/>
    </border>
    <border>
      <left style="double">
        <color indexed="64"/>
      </left>
      <right style="thin">
        <color indexed="64"/>
      </right>
      <top/>
      <bottom style="hair">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dashed">
        <color indexed="64"/>
      </right>
      <top style="hair">
        <color indexed="64"/>
      </top>
      <bottom/>
      <diagonal/>
    </border>
    <border>
      <left style="dashed">
        <color indexed="64"/>
      </left>
      <right style="dashed">
        <color indexed="64"/>
      </right>
      <top style="hair">
        <color indexed="64"/>
      </top>
      <bottom/>
      <diagonal/>
    </border>
    <border>
      <left style="dashed">
        <color indexed="64"/>
      </left>
      <right style="thin">
        <color indexed="64"/>
      </right>
      <top style="hair">
        <color indexed="64"/>
      </top>
      <bottom/>
      <diagonal/>
    </border>
    <border>
      <left style="thin">
        <color indexed="64"/>
      </left>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medium">
        <color indexed="64"/>
      </left>
      <right/>
      <top/>
      <bottom/>
      <diagonal/>
    </border>
    <border>
      <left/>
      <right style="double">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top/>
      <bottom/>
      <diagonal/>
    </border>
    <border>
      <left style="double">
        <color indexed="64"/>
      </left>
      <right style="thin">
        <color indexed="64"/>
      </right>
      <top/>
      <bottom/>
      <diagonal/>
    </border>
    <border>
      <left style="thin">
        <color indexed="64"/>
      </left>
      <right style="double">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double">
        <color indexed="64"/>
      </top>
      <bottom style="double">
        <color indexed="64"/>
      </bottom>
      <diagonal/>
    </border>
    <border>
      <left/>
      <right style="medium">
        <color indexed="64"/>
      </right>
      <top/>
      <bottom style="hair">
        <color indexed="64"/>
      </bottom>
      <diagonal/>
    </border>
    <border>
      <left/>
      <right style="medium">
        <color indexed="64"/>
      </right>
      <top style="hair">
        <color indexed="64"/>
      </top>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bottom style="double">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style="hair">
        <color indexed="64"/>
      </bottom>
      <diagonal/>
    </border>
    <border>
      <left style="dashed">
        <color indexed="64"/>
      </left>
      <right/>
      <top style="hair">
        <color indexed="64"/>
      </top>
      <bottom style="hair">
        <color indexed="64"/>
      </bottom>
      <diagonal/>
    </border>
    <border>
      <left style="dashed">
        <color indexed="64"/>
      </left>
      <right/>
      <top style="double">
        <color indexed="64"/>
      </top>
      <bottom style="double">
        <color indexed="64"/>
      </bottom>
      <diagonal/>
    </border>
    <border>
      <left style="dashed">
        <color indexed="64"/>
      </left>
      <right/>
      <top style="hair">
        <color indexed="64"/>
      </top>
      <bottom/>
      <diagonal/>
    </border>
    <border>
      <left style="dashed">
        <color indexed="64"/>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indexed="64"/>
      </bottom>
      <diagonal/>
    </border>
    <border>
      <left/>
      <right style="thin">
        <color theme="0" tint="-0.249977111117893"/>
      </right>
      <top/>
      <bottom style="thin">
        <color theme="0" tint="-0.249977111117893"/>
      </bottom>
      <diagonal/>
    </border>
    <border>
      <left style="thin">
        <color theme="0" tint="-0.249977111117893"/>
      </left>
      <right style="medium">
        <color indexed="64"/>
      </right>
      <top style="thin">
        <color theme="0" tint="-0.249977111117893"/>
      </top>
      <bottom style="medium">
        <color indexed="64"/>
      </bottom>
      <diagonal/>
    </border>
    <border>
      <left style="thin">
        <color theme="0" tint="-0.249977111117893"/>
      </left>
      <right style="medium">
        <color indexed="64"/>
      </right>
      <top/>
      <bottom style="thin">
        <color theme="0" tint="-0.249977111117893"/>
      </bottom>
      <diagonal/>
    </border>
    <border>
      <left style="thin">
        <color theme="0" tint="-0.249977111117893"/>
      </left>
      <right style="thin">
        <color theme="0" tint="-0.249977111117893"/>
      </right>
      <top/>
      <bottom style="medium">
        <color indexed="64"/>
      </bottom>
      <diagonal/>
    </border>
    <border>
      <left style="thin">
        <color theme="0" tint="-0.249977111117893"/>
      </left>
      <right style="thin">
        <color theme="0" tint="-0.249977111117893"/>
      </right>
      <top style="medium">
        <color indexed="64"/>
      </top>
      <bottom style="medium">
        <color indexed="64"/>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indexed="64"/>
      </bottom>
      <diagonal/>
    </border>
    <border>
      <left style="thin">
        <color theme="0" tint="-0.249977111117893"/>
      </left>
      <right/>
      <top/>
      <bottom style="medium">
        <color indexed="64"/>
      </bottom>
      <diagonal/>
    </border>
    <border>
      <left style="thin">
        <color theme="0" tint="-0.249977111117893"/>
      </left>
      <right/>
      <top/>
      <bottom style="thin">
        <color theme="0" tint="-0.249977111117893"/>
      </bottom>
      <diagonal/>
    </border>
    <border>
      <left style="thin">
        <color theme="0" tint="-0.249977111117893"/>
      </left>
      <right/>
      <top style="medium">
        <color indexed="64"/>
      </top>
      <bottom style="medium">
        <color indexed="64"/>
      </bottom>
      <diagonal/>
    </border>
    <border>
      <left style="medium">
        <color indexed="64"/>
      </left>
      <right style="thin">
        <color theme="0" tint="-0.249977111117893"/>
      </right>
      <top style="thin">
        <color theme="0" tint="-0.249977111117893"/>
      </top>
      <bottom style="medium">
        <color indexed="64"/>
      </bottom>
      <diagonal/>
    </border>
    <border>
      <left style="medium">
        <color indexed="64"/>
      </left>
      <right style="thin">
        <color theme="0" tint="-0.249977111117893"/>
      </right>
      <top/>
      <bottom style="medium">
        <color indexed="64"/>
      </bottom>
      <diagonal/>
    </border>
    <border>
      <left style="medium">
        <color indexed="64"/>
      </left>
      <right style="thin">
        <color theme="0" tint="-0.249977111117893"/>
      </right>
      <top/>
      <bottom style="thin">
        <color theme="0" tint="-0.249977111117893"/>
      </bottom>
      <diagonal/>
    </border>
    <border>
      <left style="medium">
        <color indexed="64"/>
      </left>
      <right style="thin">
        <color theme="0" tint="-0.249977111117893"/>
      </right>
      <top style="medium">
        <color indexed="64"/>
      </top>
      <bottom style="medium">
        <color indexed="64"/>
      </bottom>
      <diagonal/>
    </border>
  </borders>
  <cellStyleXfs count="5">
    <xf numFmtId="0" fontId="0"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29" fillId="0" borderId="0"/>
  </cellStyleXfs>
  <cellXfs count="864">
    <xf numFmtId="0" fontId="0" fillId="0" borderId="0" xfId="0"/>
    <xf numFmtId="0" fontId="2" fillId="0" borderId="0" xfId="0" applyFont="1"/>
    <xf numFmtId="0" fontId="1" fillId="0" borderId="0" xfId="0" applyFont="1"/>
    <xf numFmtId="1" fontId="4" fillId="3" borderId="1" xfId="0" applyNumberFormat="1" applyFont="1" applyFill="1" applyBorder="1" applyAlignment="1">
      <alignment horizontal="left"/>
    </xf>
    <xf numFmtId="1" fontId="4" fillId="3" borderId="2" xfId="0" applyNumberFormat="1" applyFont="1" applyFill="1" applyBorder="1" applyAlignment="1">
      <alignment horizontal="left"/>
    </xf>
    <xf numFmtId="1" fontId="4" fillId="3" borderId="3" xfId="1" applyNumberFormat="1" applyFont="1" applyFill="1" applyBorder="1" applyProtection="1"/>
    <xf numFmtId="1" fontId="4" fillId="3" borderId="4" xfId="1" applyNumberFormat="1" applyFont="1" applyFill="1" applyBorder="1" applyProtection="1"/>
    <xf numFmtId="1" fontId="4" fillId="3" borderId="8" xfId="0" applyNumberFormat="1" applyFont="1" applyFill="1" applyBorder="1" applyAlignment="1">
      <alignment horizontal="right"/>
    </xf>
    <xf numFmtId="1" fontId="4" fillId="3" borderId="9" xfId="1" applyNumberFormat="1" applyFont="1" applyFill="1" applyBorder="1" applyProtection="1"/>
    <xf numFmtId="0" fontId="11" fillId="0" borderId="0" xfId="0" applyFont="1"/>
    <xf numFmtId="1" fontId="5" fillId="3" borderId="2" xfId="0" applyNumberFormat="1" applyFont="1" applyFill="1" applyBorder="1" applyAlignment="1">
      <alignment horizontal="left"/>
    </xf>
    <xf numFmtId="1" fontId="4" fillId="3" borderId="8" xfId="1" applyNumberFormat="1" applyFont="1" applyFill="1" applyBorder="1" applyProtection="1"/>
    <xf numFmtId="1" fontId="2" fillId="4" borderId="10" xfId="0" applyNumberFormat="1" applyFont="1" applyFill="1" applyBorder="1" applyAlignment="1">
      <alignment horizontal="left"/>
    </xf>
    <xf numFmtId="1" fontId="2" fillId="4" borderId="11" xfId="0" applyNumberFormat="1" applyFont="1" applyFill="1" applyBorder="1" applyAlignment="1">
      <alignment horizontal="left"/>
    </xf>
    <xf numFmtId="1" fontId="2" fillId="4" borderId="12" xfId="1" applyNumberFormat="1" applyFont="1" applyFill="1" applyBorder="1" applyProtection="1"/>
    <xf numFmtId="1" fontId="2" fillId="4" borderId="13" xfId="1" applyNumberFormat="1" applyFont="1" applyFill="1" applyBorder="1" applyProtection="1"/>
    <xf numFmtId="1" fontId="2" fillId="4" borderId="17" xfId="1" applyNumberFormat="1" applyFont="1" applyFill="1" applyBorder="1" applyProtection="1"/>
    <xf numFmtId="1" fontId="2" fillId="4" borderId="18" xfId="1" applyNumberFormat="1" applyFont="1" applyFill="1" applyBorder="1" applyProtection="1"/>
    <xf numFmtId="0" fontId="12" fillId="0" borderId="0" xfId="0" applyFont="1"/>
    <xf numFmtId="0" fontId="6" fillId="0" borderId="0" xfId="0" applyFont="1"/>
    <xf numFmtId="1" fontId="5" fillId="3" borderId="1" xfId="0" applyNumberFormat="1" applyFont="1" applyFill="1" applyBorder="1" applyAlignment="1">
      <alignment horizontal="left"/>
    </xf>
    <xf numFmtId="0" fontId="15" fillId="0" borderId="0" xfId="0" applyFont="1"/>
    <xf numFmtId="1" fontId="12" fillId="4" borderId="11" xfId="0" applyNumberFormat="1" applyFont="1" applyFill="1" applyBorder="1" applyAlignment="1">
      <alignment horizontal="left"/>
    </xf>
    <xf numFmtId="0" fontId="4" fillId="0" borderId="0" xfId="0" applyFont="1"/>
    <xf numFmtId="1" fontId="2" fillId="5" borderId="10" xfId="0" applyNumberFormat="1" applyFont="1" applyFill="1" applyBorder="1" applyAlignment="1">
      <alignment horizontal="left"/>
    </xf>
    <xf numFmtId="1" fontId="2" fillId="5" borderId="11" xfId="0" applyNumberFormat="1" applyFont="1" applyFill="1" applyBorder="1" applyAlignment="1">
      <alignment horizontal="left"/>
    </xf>
    <xf numFmtId="1" fontId="2" fillId="5" borderId="12" xfId="1" applyNumberFormat="1" applyFont="1" applyFill="1" applyBorder="1" applyProtection="1"/>
    <xf numFmtId="1" fontId="2" fillId="5" borderId="13" xfId="1" applyNumberFormat="1" applyFont="1" applyFill="1" applyBorder="1" applyProtection="1"/>
    <xf numFmtId="1" fontId="2" fillId="5" borderId="17" xfId="1" applyNumberFormat="1" applyFont="1" applyFill="1" applyBorder="1" applyProtection="1"/>
    <xf numFmtId="1" fontId="2" fillId="5" borderId="18" xfId="1" applyNumberFormat="1" applyFont="1" applyFill="1" applyBorder="1" applyProtection="1"/>
    <xf numFmtId="0" fontId="18" fillId="0" borderId="0" xfId="0" applyFont="1"/>
    <xf numFmtId="1" fontId="18" fillId="0" borderId="0" xfId="0" applyNumberFormat="1" applyFont="1"/>
    <xf numFmtId="0" fontId="19" fillId="0" borderId="0" xfId="0" applyFont="1"/>
    <xf numFmtId="1" fontId="20" fillId="0" borderId="0" xfId="0" applyNumberFormat="1" applyFont="1"/>
    <xf numFmtId="0" fontId="20" fillId="0" borderId="0" xfId="0" applyFont="1"/>
    <xf numFmtId="0" fontId="21" fillId="0" borderId="0" xfId="0" applyFont="1"/>
    <xf numFmtId="0" fontId="22" fillId="0" borderId="0" xfId="0" applyFont="1"/>
    <xf numFmtId="1" fontId="4" fillId="3" borderId="19" xfId="1" applyNumberFormat="1" applyFont="1" applyFill="1" applyBorder="1" applyProtection="1"/>
    <xf numFmtId="1" fontId="4" fillId="3" borderId="20" xfId="0" applyNumberFormat="1" applyFont="1" applyFill="1" applyBorder="1" applyAlignment="1">
      <alignment horizontal="left"/>
    </xf>
    <xf numFmtId="1" fontId="2" fillId="4" borderId="21" xfId="0" applyNumberFormat="1" applyFont="1" applyFill="1" applyBorder="1" applyAlignment="1">
      <alignment horizontal="left"/>
    </xf>
    <xf numFmtId="1" fontId="4" fillId="3" borderId="20" xfId="0" applyNumberFormat="1" applyFont="1" applyFill="1" applyBorder="1"/>
    <xf numFmtId="1" fontId="2" fillId="5" borderId="21" xfId="0" applyNumberFormat="1" applyFont="1" applyFill="1" applyBorder="1" applyAlignment="1">
      <alignment horizontal="left"/>
    </xf>
    <xf numFmtId="1" fontId="5" fillId="2" borderId="22" xfId="0" applyNumberFormat="1" applyFont="1" applyFill="1" applyBorder="1" applyAlignment="1">
      <alignment horizontal="center" vertical="center" wrapText="1"/>
    </xf>
    <xf numFmtId="1" fontId="5" fillId="2" borderId="23" xfId="0" applyNumberFormat="1" applyFont="1" applyFill="1" applyBorder="1" applyAlignment="1">
      <alignment horizontal="center" vertical="center" wrapText="1"/>
    </xf>
    <xf numFmtId="1" fontId="5" fillId="6" borderId="23" xfId="0" applyNumberFormat="1" applyFont="1" applyFill="1" applyBorder="1" applyAlignment="1">
      <alignment horizontal="center" vertical="center" wrapText="1"/>
    </xf>
    <xf numFmtId="1" fontId="5" fillId="2" borderId="24" xfId="0" applyNumberFormat="1" applyFont="1" applyFill="1" applyBorder="1" applyAlignment="1">
      <alignment horizontal="center" vertical="center" wrapText="1"/>
    </xf>
    <xf numFmtId="1" fontId="5" fillId="2" borderId="25" xfId="0" applyNumberFormat="1" applyFont="1" applyFill="1" applyBorder="1" applyAlignment="1">
      <alignment horizontal="center" vertical="center" wrapText="1"/>
    </xf>
    <xf numFmtId="1" fontId="5" fillId="6" borderId="22" xfId="0" applyNumberFormat="1" applyFont="1" applyFill="1" applyBorder="1" applyAlignment="1">
      <alignment horizontal="center" vertical="center" wrapText="1"/>
    </xf>
    <xf numFmtId="1" fontId="5" fillId="6" borderId="24" xfId="0" applyNumberFormat="1" applyFont="1" applyFill="1" applyBorder="1" applyAlignment="1">
      <alignment horizontal="center" vertical="center" wrapText="1"/>
    </xf>
    <xf numFmtId="1" fontId="5" fillId="2" borderId="26" xfId="0" applyNumberFormat="1" applyFont="1" applyFill="1" applyBorder="1" applyAlignment="1">
      <alignment horizontal="center"/>
    </xf>
    <xf numFmtId="1" fontId="6" fillId="2" borderId="27" xfId="0" applyNumberFormat="1" applyFont="1" applyFill="1" applyBorder="1" applyAlignment="1">
      <alignment horizontal="center"/>
    </xf>
    <xf numFmtId="1" fontId="6" fillId="2" borderId="28" xfId="0" applyNumberFormat="1" applyFont="1" applyFill="1" applyBorder="1" applyAlignment="1">
      <alignment horizontal="left"/>
    </xf>
    <xf numFmtId="1" fontId="6" fillId="2" borderId="29" xfId="0" applyNumberFormat="1" applyFont="1" applyFill="1" applyBorder="1"/>
    <xf numFmtId="1" fontId="6" fillId="2" borderId="30" xfId="0" applyNumberFormat="1" applyFont="1" applyFill="1" applyBorder="1"/>
    <xf numFmtId="1" fontId="6" fillId="2" borderId="31" xfId="0" applyNumberFormat="1" applyFont="1" applyFill="1" applyBorder="1"/>
    <xf numFmtId="1" fontId="6" fillId="2" borderId="32" xfId="0" applyNumberFormat="1" applyFont="1" applyFill="1" applyBorder="1"/>
    <xf numFmtId="1" fontId="6" fillId="6" borderId="32" xfId="0" applyNumberFormat="1" applyFont="1" applyFill="1" applyBorder="1"/>
    <xf numFmtId="1" fontId="6" fillId="2" borderId="33" xfId="0" applyNumberFormat="1" applyFont="1" applyFill="1" applyBorder="1"/>
    <xf numFmtId="1" fontId="6" fillId="2" borderId="34" xfId="0" applyNumberFormat="1" applyFont="1" applyFill="1" applyBorder="1"/>
    <xf numFmtId="1" fontId="0" fillId="2" borderId="35" xfId="0" applyNumberFormat="1" applyFill="1" applyBorder="1"/>
    <xf numFmtId="1" fontId="0" fillId="6" borderId="31" xfId="0" applyNumberFormat="1" applyFill="1" applyBorder="1"/>
    <xf numFmtId="1" fontId="0" fillId="6" borderId="33" xfId="0" applyNumberFormat="1" applyFill="1" applyBorder="1"/>
    <xf numFmtId="1" fontId="0" fillId="2" borderId="30" xfId="0" applyNumberFormat="1" applyFill="1" applyBorder="1"/>
    <xf numFmtId="1" fontId="0" fillId="6" borderId="32" xfId="0" applyNumberFormat="1" applyFill="1" applyBorder="1"/>
    <xf numFmtId="1" fontId="0" fillId="6" borderId="34" xfId="0" applyNumberFormat="1" applyFill="1" applyBorder="1"/>
    <xf numFmtId="1" fontId="23" fillId="2" borderId="20" xfId="0" applyNumberFormat="1" applyFont="1" applyFill="1" applyBorder="1" applyAlignment="1">
      <alignment horizontal="center"/>
    </xf>
    <xf numFmtId="1" fontId="8" fillId="2" borderId="2" xfId="0" applyNumberFormat="1" applyFont="1" applyFill="1" applyBorder="1" applyAlignment="1">
      <alignment horizontal="left"/>
    </xf>
    <xf numFmtId="1" fontId="6" fillId="2" borderId="3" xfId="0" applyNumberFormat="1" applyFont="1" applyFill="1" applyBorder="1"/>
    <xf numFmtId="1" fontId="6" fillId="2" borderId="4" xfId="0" applyNumberFormat="1" applyFont="1" applyFill="1" applyBorder="1"/>
    <xf numFmtId="1" fontId="6" fillId="2" borderId="5" xfId="0" applyNumberFormat="1" applyFont="1" applyFill="1" applyBorder="1"/>
    <xf numFmtId="1" fontId="6" fillId="2" borderId="6" xfId="0" applyNumberFormat="1" applyFont="1" applyFill="1" applyBorder="1"/>
    <xf numFmtId="1" fontId="6" fillId="6" borderId="6" xfId="0" applyNumberFormat="1" applyFont="1" applyFill="1" applyBorder="1"/>
    <xf numFmtId="1" fontId="6" fillId="2" borderId="7" xfId="0" applyNumberFormat="1" applyFont="1" applyFill="1" applyBorder="1"/>
    <xf numFmtId="1" fontId="6" fillId="2" borderId="8" xfId="0" applyNumberFormat="1" applyFont="1" applyFill="1" applyBorder="1"/>
    <xf numFmtId="1" fontId="0" fillId="2" borderId="9" xfId="0" applyNumberFormat="1" applyFill="1" applyBorder="1"/>
    <xf numFmtId="1" fontId="0" fillId="6" borderId="5" xfId="0" applyNumberFormat="1" applyFill="1" applyBorder="1"/>
    <xf numFmtId="1" fontId="0" fillId="6" borderId="7" xfId="0" applyNumberFormat="1" applyFill="1" applyBorder="1"/>
    <xf numFmtId="1" fontId="0" fillId="2" borderId="4" xfId="0" applyNumberFormat="1" applyFill="1" applyBorder="1"/>
    <xf numFmtId="1" fontId="0" fillId="6" borderId="6" xfId="0" applyNumberFormat="1" applyFill="1" applyBorder="1"/>
    <xf numFmtId="1" fontId="0" fillId="6" borderId="19" xfId="0" applyNumberFormat="1" applyFill="1" applyBorder="1"/>
    <xf numFmtId="1" fontId="5" fillId="2" borderId="20" xfId="0" applyNumberFormat="1" applyFont="1" applyFill="1" applyBorder="1" applyAlignment="1">
      <alignment horizontal="left"/>
    </xf>
    <xf numFmtId="1" fontId="7" fillId="2" borderId="1" xfId="0" applyNumberFormat="1" applyFont="1" applyFill="1" applyBorder="1" applyAlignment="1">
      <alignment horizontal="left"/>
    </xf>
    <xf numFmtId="1" fontId="7" fillId="2" borderId="2" xfId="0" applyNumberFormat="1" applyFont="1" applyFill="1" applyBorder="1" applyAlignment="1">
      <alignment horizontal="left"/>
    </xf>
    <xf numFmtId="1" fontId="4" fillId="7" borderId="6" xfId="1" applyNumberFormat="1" applyFont="1" applyFill="1" applyBorder="1" applyProtection="1"/>
    <xf numFmtId="1" fontId="4" fillId="7" borderId="5" xfId="1" applyNumberFormat="1" applyFont="1" applyFill="1" applyBorder="1" applyProtection="1"/>
    <xf numFmtId="1" fontId="4" fillId="7" borderId="7" xfId="1" applyNumberFormat="1" applyFont="1" applyFill="1" applyBorder="1" applyProtection="1"/>
    <xf numFmtId="1" fontId="4" fillId="7" borderId="19" xfId="1" applyNumberFormat="1" applyFont="1" applyFill="1" applyBorder="1" applyProtection="1"/>
    <xf numFmtId="1" fontId="4" fillId="2" borderId="20" xfId="0" applyNumberFormat="1" applyFont="1" applyFill="1" applyBorder="1" applyAlignment="1">
      <alignment horizontal="left"/>
    </xf>
    <xf numFmtId="1" fontId="4" fillId="2" borderId="1" xfId="0" applyNumberFormat="1" applyFont="1" applyFill="1" applyBorder="1" applyAlignment="1">
      <alignment horizontal="left"/>
    </xf>
    <xf numFmtId="1" fontId="4" fillId="2" borderId="2" xfId="0" applyNumberFormat="1" applyFont="1" applyFill="1" applyBorder="1" applyAlignment="1">
      <alignment horizontal="left"/>
    </xf>
    <xf numFmtId="1" fontId="4" fillId="2" borderId="3" xfId="1" applyNumberFormat="1" applyFont="1" applyFill="1" applyBorder="1" applyProtection="1"/>
    <xf numFmtId="1" fontId="4" fillId="2" borderId="4" xfId="1" applyNumberFormat="1" applyFont="1" applyFill="1" applyBorder="1" applyProtection="1"/>
    <xf numFmtId="1" fontId="4" fillId="6" borderId="6" xfId="1" applyNumberFormat="1" applyFont="1" applyFill="1" applyBorder="1" applyProtection="1"/>
    <xf numFmtId="1" fontId="4" fillId="2" borderId="8" xfId="0" applyNumberFormat="1" applyFont="1" applyFill="1" applyBorder="1" applyAlignment="1">
      <alignment horizontal="right"/>
    </xf>
    <xf numFmtId="1" fontId="4" fillId="2" borderId="9" xfId="1" applyNumberFormat="1" applyFont="1" applyFill="1" applyBorder="1" applyProtection="1"/>
    <xf numFmtId="1" fontId="4" fillId="6" borderId="5" xfId="1" applyNumberFormat="1" applyFont="1" applyFill="1" applyBorder="1" applyProtection="1"/>
    <xf numFmtId="1" fontId="4" fillId="6" borderId="7" xfId="1" applyNumberFormat="1" applyFont="1" applyFill="1" applyBorder="1" applyProtection="1"/>
    <xf numFmtId="1" fontId="4" fillId="6" borderId="19" xfId="1" applyNumberFormat="1" applyFont="1" applyFill="1" applyBorder="1" applyProtection="1"/>
    <xf numFmtId="1" fontId="24" fillId="2" borderId="1" xfId="0" applyNumberFormat="1" applyFont="1" applyFill="1" applyBorder="1" applyAlignment="1">
      <alignment horizontal="left"/>
    </xf>
    <xf numFmtId="1" fontId="24" fillId="2" borderId="2" xfId="0" applyNumberFormat="1" applyFont="1" applyFill="1" applyBorder="1" applyAlignment="1">
      <alignment horizontal="left"/>
    </xf>
    <xf numFmtId="1" fontId="6" fillId="2" borderId="3" xfId="0" applyNumberFormat="1" applyFont="1" applyFill="1" applyBorder="1" applyProtection="1">
      <protection locked="0"/>
    </xf>
    <xf numFmtId="1" fontId="6" fillId="2" borderId="4" xfId="0" applyNumberFormat="1" applyFont="1" applyFill="1" applyBorder="1" applyProtection="1">
      <protection locked="0"/>
    </xf>
    <xf numFmtId="1" fontId="6" fillId="2" borderId="5" xfId="0" applyNumberFormat="1" applyFont="1" applyFill="1" applyBorder="1" applyProtection="1">
      <protection locked="0"/>
    </xf>
    <xf numFmtId="1" fontId="6" fillId="2" borderId="6" xfId="0" applyNumberFormat="1" applyFont="1" applyFill="1" applyBorder="1" applyProtection="1">
      <protection locked="0"/>
    </xf>
    <xf numFmtId="1" fontId="6" fillId="6" borderId="6" xfId="0" applyNumberFormat="1" applyFont="1" applyFill="1" applyBorder="1" applyProtection="1">
      <protection locked="0"/>
    </xf>
    <xf numFmtId="1" fontId="6" fillId="2" borderId="7" xfId="0" applyNumberFormat="1" applyFont="1" applyFill="1" applyBorder="1" applyProtection="1">
      <protection locked="0"/>
    </xf>
    <xf numFmtId="1" fontId="0" fillId="2" borderId="9" xfId="0" applyNumberFormat="1" applyFill="1" applyBorder="1" applyProtection="1">
      <protection locked="0"/>
    </xf>
    <xf numFmtId="1" fontId="0" fillId="6" borderId="5" xfId="0" applyNumberFormat="1" applyFill="1" applyBorder="1" applyProtection="1">
      <protection locked="0"/>
    </xf>
    <xf numFmtId="1" fontId="0" fillId="6" borderId="7" xfId="0" applyNumberFormat="1" applyFill="1" applyBorder="1" applyProtection="1">
      <protection locked="0"/>
    </xf>
    <xf numFmtId="1" fontId="0" fillId="2" borderId="4" xfId="0" applyNumberFormat="1" applyFill="1" applyBorder="1" applyProtection="1">
      <protection locked="0"/>
    </xf>
    <xf numFmtId="1" fontId="6" fillId="6" borderId="5" xfId="0" applyNumberFormat="1" applyFont="1" applyFill="1" applyBorder="1" applyProtection="1">
      <protection locked="0"/>
    </xf>
    <xf numFmtId="1" fontId="6" fillId="6" borderId="7" xfId="0" applyNumberFormat="1" applyFont="1" applyFill="1" applyBorder="1" applyProtection="1">
      <protection locked="0"/>
    </xf>
    <xf numFmtId="1" fontId="6" fillId="6" borderId="19" xfId="0" applyNumberFormat="1" applyFont="1" applyFill="1" applyBorder="1" applyProtection="1">
      <protection locked="0"/>
    </xf>
    <xf numFmtId="1" fontId="5" fillId="2" borderId="20" xfId="0" applyNumberFormat="1" applyFont="1" applyFill="1" applyBorder="1" applyAlignment="1">
      <alignment horizontal="right"/>
    </xf>
    <xf numFmtId="1" fontId="6" fillId="2" borderId="9" xfId="0" applyNumberFormat="1" applyFont="1" applyFill="1" applyBorder="1" applyProtection="1">
      <protection locked="0"/>
    </xf>
    <xf numFmtId="1" fontId="6" fillId="2" borderId="3" xfId="1" applyNumberFormat="1" applyFont="1" applyFill="1" applyBorder="1" applyProtection="1">
      <protection locked="0"/>
    </xf>
    <xf numFmtId="1" fontId="6" fillId="2" borderId="4" xfId="1" applyNumberFormat="1" applyFont="1" applyFill="1" applyBorder="1" applyProtection="1">
      <protection locked="0"/>
    </xf>
    <xf numFmtId="1" fontId="6" fillId="2" borderId="5" xfId="1" applyNumberFormat="1" applyFont="1" applyFill="1" applyBorder="1" applyProtection="1">
      <protection locked="0"/>
    </xf>
    <xf numFmtId="1" fontId="6" fillId="2" borderId="6" xfId="1" applyNumberFormat="1" applyFont="1" applyFill="1" applyBorder="1" applyProtection="1">
      <protection locked="0"/>
    </xf>
    <xf numFmtId="1" fontId="6" fillId="6" borderId="6" xfId="1" applyNumberFormat="1" applyFont="1" applyFill="1" applyBorder="1" applyProtection="1">
      <protection locked="0"/>
    </xf>
    <xf numFmtId="1" fontId="6" fillId="2" borderId="7" xfId="1" applyNumberFormat="1" applyFont="1" applyFill="1" applyBorder="1" applyProtection="1">
      <protection locked="0"/>
    </xf>
    <xf numFmtId="1" fontId="6" fillId="2" borderId="4" xfId="1" applyNumberFormat="1" applyFont="1" applyFill="1" applyBorder="1" applyProtection="1"/>
    <xf numFmtId="1" fontId="6" fillId="2" borderId="8" xfId="1" applyNumberFormat="1" applyFont="1" applyFill="1" applyBorder="1" applyProtection="1"/>
    <xf numFmtId="1" fontId="6" fillId="2" borderId="9" xfId="1" applyNumberFormat="1" applyFont="1" applyFill="1" applyBorder="1" applyProtection="1">
      <protection locked="0"/>
    </xf>
    <xf numFmtId="1" fontId="6" fillId="6" borderId="5" xfId="1" applyNumberFormat="1" applyFont="1" applyFill="1" applyBorder="1" applyProtection="1">
      <protection locked="0"/>
    </xf>
    <xf numFmtId="1" fontId="6" fillId="6" borderId="7" xfId="1" applyNumberFormat="1" applyFont="1" applyFill="1" applyBorder="1" applyProtection="1">
      <protection locked="0"/>
    </xf>
    <xf numFmtId="1" fontId="9" fillId="2" borderId="20" xfId="0" applyNumberFormat="1" applyFont="1" applyFill="1" applyBorder="1" applyAlignment="1">
      <alignment horizontal="left"/>
    </xf>
    <xf numFmtId="1" fontId="10" fillId="2" borderId="3" xfId="0" applyNumberFormat="1" applyFont="1" applyFill="1" applyBorder="1" applyProtection="1">
      <protection locked="0"/>
    </xf>
    <xf numFmtId="1" fontId="10" fillId="2" borderId="4" xfId="0" applyNumberFormat="1" applyFont="1" applyFill="1" applyBorder="1" applyProtection="1">
      <protection locked="0"/>
    </xf>
    <xf numFmtId="1" fontId="10" fillId="2" borderId="5" xfId="0" applyNumberFormat="1" applyFont="1" applyFill="1" applyBorder="1" applyProtection="1">
      <protection locked="0"/>
    </xf>
    <xf numFmtId="1" fontId="10" fillId="2" borderId="6" xfId="0" applyNumberFormat="1" applyFont="1" applyFill="1" applyBorder="1" applyProtection="1">
      <protection locked="0"/>
    </xf>
    <xf numFmtId="1" fontId="10" fillId="6" borderId="6" xfId="0" applyNumberFormat="1" applyFont="1" applyFill="1" applyBorder="1" applyProtection="1">
      <protection locked="0"/>
    </xf>
    <xf numFmtId="1" fontId="10" fillId="2" borderId="7" xfId="0" applyNumberFormat="1" applyFont="1" applyFill="1" applyBorder="1" applyProtection="1">
      <protection locked="0"/>
    </xf>
    <xf numFmtId="1" fontId="10" fillId="2" borderId="4" xfId="0" applyNumberFormat="1" applyFont="1" applyFill="1" applyBorder="1"/>
    <xf numFmtId="1" fontId="10" fillId="2" borderId="8" xfId="0" applyNumberFormat="1" applyFont="1" applyFill="1" applyBorder="1"/>
    <xf numFmtId="1" fontId="10" fillId="2" borderId="9" xfId="0" applyNumberFormat="1" applyFont="1" applyFill="1" applyBorder="1" applyProtection="1">
      <protection locked="0"/>
    </xf>
    <xf numFmtId="1" fontId="10" fillId="6" borderId="5" xfId="0" applyNumberFormat="1" applyFont="1" applyFill="1" applyBorder="1" applyProtection="1">
      <protection locked="0"/>
    </xf>
    <xf numFmtId="1" fontId="10" fillId="6" borderId="7" xfId="0" applyNumberFormat="1" applyFont="1" applyFill="1" applyBorder="1" applyProtection="1">
      <protection locked="0"/>
    </xf>
    <xf numFmtId="1" fontId="10" fillId="6" borderId="19" xfId="0" applyNumberFormat="1" applyFont="1" applyFill="1" applyBorder="1" applyProtection="1">
      <protection locked="0"/>
    </xf>
    <xf numFmtId="1" fontId="9" fillId="2" borderId="20" xfId="0" applyNumberFormat="1" applyFont="1" applyFill="1" applyBorder="1" applyAlignment="1">
      <alignment horizontal="right"/>
    </xf>
    <xf numFmtId="1" fontId="10" fillId="2" borderId="3" xfId="1" applyNumberFormat="1" applyFont="1" applyFill="1" applyBorder="1" applyProtection="1">
      <protection locked="0"/>
    </xf>
    <xf numFmtId="1" fontId="10" fillId="2" borderId="4" xfId="1" applyNumberFormat="1" applyFont="1" applyFill="1" applyBorder="1" applyProtection="1">
      <protection locked="0"/>
    </xf>
    <xf numFmtId="1" fontId="10" fillId="2" borderId="6" xfId="1" applyNumberFormat="1" applyFont="1" applyFill="1" applyBorder="1" applyProtection="1">
      <protection locked="0"/>
    </xf>
    <xf numFmtId="1" fontId="10" fillId="6" borderId="6" xfId="1" applyNumberFormat="1" applyFont="1" applyFill="1" applyBorder="1" applyProtection="1">
      <protection locked="0"/>
    </xf>
    <xf numFmtId="1" fontId="10" fillId="2" borderId="7" xfId="1" applyNumberFormat="1" applyFont="1" applyFill="1" applyBorder="1" applyProtection="1">
      <protection locked="0"/>
    </xf>
    <xf numFmtId="1" fontId="10" fillId="2" borderId="4" xfId="1" applyNumberFormat="1" applyFont="1" applyFill="1" applyBorder="1" applyProtection="1"/>
    <xf numFmtId="1" fontId="10" fillId="2" borderId="8" xfId="1" applyNumberFormat="1" applyFont="1" applyFill="1" applyBorder="1" applyProtection="1"/>
    <xf numFmtId="1" fontId="10" fillId="2" borderId="9" xfId="1" applyNumberFormat="1" applyFont="1" applyFill="1" applyBorder="1" applyProtection="1">
      <protection locked="0"/>
    </xf>
    <xf numFmtId="1" fontId="10" fillId="6" borderId="5" xfId="1" applyNumberFormat="1" applyFont="1" applyFill="1" applyBorder="1" applyProtection="1">
      <protection locked="0"/>
    </xf>
    <xf numFmtId="1" fontId="10" fillId="6" borderId="7" xfId="1" applyNumberFormat="1" applyFont="1" applyFill="1" applyBorder="1" applyProtection="1">
      <protection locked="0"/>
    </xf>
    <xf numFmtId="1" fontId="5" fillId="2" borderId="1" xfId="0" applyNumberFormat="1" applyFont="1" applyFill="1" applyBorder="1" applyAlignment="1">
      <alignment horizontal="left"/>
    </xf>
    <xf numFmtId="1" fontId="5" fillId="2" borderId="2" xfId="0" applyNumberFormat="1" applyFont="1" applyFill="1" applyBorder="1" applyAlignment="1">
      <alignment horizontal="left"/>
    </xf>
    <xf numFmtId="1" fontId="4" fillId="2" borderId="8" xfId="1" applyNumberFormat="1" applyFont="1" applyFill="1" applyBorder="1" applyProtection="1"/>
    <xf numFmtId="1" fontId="6" fillId="6" borderId="19" xfId="1" applyNumberFormat="1" applyFont="1" applyFill="1" applyBorder="1" applyProtection="1">
      <protection locked="0"/>
    </xf>
    <xf numFmtId="1" fontId="0" fillId="2" borderId="9" xfId="1" applyNumberFormat="1" applyFont="1" applyFill="1" applyBorder="1" applyProtection="1">
      <protection locked="0"/>
    </xf>
    <xf numFmtId="1" fontId="1" fillId="6" borderId="5" xfId="1" applyNumberFormat="1" applyFont="1" applyFill="1" applyBorder="1" applyProtection="1">
      <protection locked="0"/>
    </xf>
    <xf numFmtId="1" fontId="1" fillId="6" borderId="7" xfId="1" applyNumberFormat="1" applyFont="1" applyFill="1" applyBorder="1" applyProtection="1">
      <protection locked="0"/>
    </xf>
    <xf numFmtId="1" fontId="1" fillId="6" borderId="6" xfId="1" applyNumberFormat="1" applyFont="1" applyFill="1" applyBorder="1" applyProtection="1">
      <protection locked="0"/>
    </xf>
    <xf numFmtId="1" fontId="0" fillId="2" borderId="4" xfId="1" applyNumberFormat="1" applyFont="1" applyFill="1" applyBorder="1" applyProtection="1">
      <protection locked="0"/>
    </xf>
    <xf numFmtId="1" fontId="0" fillId="6" borderId="19" xfId="0" applyNumberFormat="1" applyFill="1" applyBorder="1" applyProtection="1">
      <protection locked="0"/>
    </xf>
    <xf numFmtId="1" fontId="2" fillId="8" borderId="15" xfId="1" applyNumberFormat="1" applyFont="1" applyFill="1" applyBorder="1" applyProtection="1"/>
    <xf numFmtId="1" fontId="2" fillId="8" borderId="14" xfId="1" applyNumberFormat="1" applyFont="1" applyFill="1" applyBorder="1" applyProtection="1"/>
    <xf numFmtId="1" fontId="2" fillId="8" borderId="16" xfId="1" applyNumberFormat="1" applyFont="1" applyFill="1" applyBorder="1" applyProtection="1"/>
    <xf numFmtId="1" fontId="2" fillId="8" borderId="36" xfId="1" applyNumberFormat="1" applyFont="1" applyFill="1" applyBorder="1" applyProtection="1"/>
    <xf numFmtId="1" fontId="5" fillId="2" borderId="26" xfId="0" applyNumberFormat="1" applyFont="1" applyFill="1" applyBorder="1"/>
    <xf numFmtId="1" fontId="5" fillId="2" borderId="27" xfId="0" applyNumberFormat="1" applyFont="1" applyFill="1" applyBorder="1" applyAlignment="1">
      <alignment horizontal="left"/>
    </xf>
    <xf numFmtId="1" fontId="5" fillId="2" borderId="28" xfId="0" applyNumberFormat="1" applyFont="1" applyFill="1" applyBorder="1" applyAlignment="1">
      <alignment horizontal="left"/>
    </xf>
    <xf numFmtId="1" fontId="6" fillId="2" borderId="29" xfId="0" applyNumberFormat="1" applyFont="1" applyFill="1" applyBorder="1" applyProtection="1">
      <protection locked="0"/>
    </xf>
    <xf numFmtId="1" fontId="6" fillId="2" borderId="30" xfId="0" applyNumberFormat="1" applyFont="1" applyFill="1" applyBorder="1" applyProtection="1">
      <protection locked="0"/>
    </xf>
    <xf numFmtId="1" fontId="6" fillId="2" borderId="31" xfId="0" applyNumberFormat="1" applyFont="1" applyFill="1" applyBorder="1" applyProtection="1">
      <protection locked="0"/>
    </xf>
    <xf numFmtId="1" fontId="6" fillId="2" borderId="32" xfId="0" applyNumberFormat="1" applyFont="1" applyFill="1" applyBorder="1" applyProtection="1">
      <protection locked="0"/>
    </xf>
    <xf numFmtId="1" fontId="6" fillId="6" borderId="32" xfId="0" applyNumberFormat="1" applyFont="1" applyFill="1" applyBorder="1" applyProtection="1">
      <protection locked="0"/>
    </xf>
    <xf numFmtId="1" fontId="6" fillId="2" borderId="33" xfId="0" applyNumberFormat="1" applyFont="1" applyFill="1" applyBorder="1" applyProtection="1">
      <protection locked="0"/>
    </xf>
    <xf numFmtId="1" fontId="0" fillId="2" borderId="35" xfId="0" applyNumberFormat="1" applyFill="1" applyBorder="1" applyProtection="1">
      <protection locked="0"/>
    </xf>
    <xf numFmtId="1" fontId="0" fillId="6" borderId="31" xfId="0" applyNumberFormat="1" applyFill="1" applyBorder="1" applyProtection="1">
      <protection locked="0"/>
    </xf>
    <xf numFmtId="1" fontId="0" fillId="6" borderId="33" xfId="0" applyNumberFormat="1" applyFill="1" applyBorder="1" applyProtection="1">
      <protection locked="0"/>
    </xf>
    <xf numFmtId="1" fontId="0" fillId="2" borderId="30" xfId="0" applyNumberFormat="1" applyFill="1" applyBorder="1" applyProtection="1">
      <protection locked="0"/>
    </xf>
    <xf numFmtId="1" fontId="0" fillId="6" borderId="32" xfId="0" applyNumberFormat="1" applyFill="1" applyBorder="1" applyProtection="1">
      <protection locked="0"/>
    </xf>
    <xf numFmtId="1" fontId="0" fillId="6" borderId="37" xfId="0" applyNumberFormat="1" applyFill="1" applyBorder="1" applyProtection="1">
      <protection locked="0"/>
    </xf>
    <xf numFmtId="1" fontId="0" fillId="6" borderId="6" xfId="0" applyNumberFormat="1" applyFill="1" applyBorder="1" applyProtection="1">
      <protection locked="0"/>
    </xf>
    <xf numFmtId="1" fontId="13" fillId="2" borderId="20" xfId="0" applyNumberFormat="1" applyFont="1" applyFill="1" applyBorder="1" applyAlignment="1">
      <alignment horizontal="center"/>
    </xf>
    <xf numFmtId="1" fontId="5" fillId="2" borderId="3" xfId="1" applyNumberFormat="1" applyFont="1" applyFill="1" applyBorder="1" applyProtection="1"/>
    <xf numFmtId="1" fontId="5" fillId="2" borderId="4" xfId="1" applyNumberFormat="1" applyFont="1" applyFill="1" applyBorder="1" applyProtection="1"/>
    <xf numFmtId="1" fontId="5" fillId="6" borderId="6" xfId="1" applyNumberFormat="1" applyFont="1" applyFill="1" applyBorder="1" applyProtection="1"/>
    <xf numFmtId="1" fontId="5" fillId="2" borderId="8" xfId="1" applyNumberFormat="1" applyFont="1" applyFill="1" applyBorder="1" applyProtection="1"/>
    <xf numFmtId="1" fontId="5" fillId="2" borderId="9" xfId="1" applyNumberFormat="1" applyFont="1" applyFill="1" applyBorder="1" applyProtection="1"/>
    <xf numFmtId="1" fontId="5" fillId="6" borderId="5" xfId="1" applyNumberFormat="1" applyFont="1" applyFill="1" applyBorder="1" applyProtection="1"/>
    <xf numFmtId="1" fontId="5" fillId="6" borderId="7" xfId="1" applyNumberFormat="1" applyFont="1" applyFill="1" applyBorder="1" applyProtection="1"/>
    <xf numFmtId="1" fontId="5" fillId="6" borderId="19" xfId="1" applyNumberFormat="1" applyFont="1" applyFill="1" applyBorder="1" applyProtection="1"/>
    <xf numFmtId="1" fontId="7" fillId="2" borderId="20" xfId="0" applyNumberFormat="1" applyFont="1" applyFill="1" applyBorder="1" applyAlignment="1">
      <alignment horizontal="right" vertical="center" textRotation="90"/>
    </xf>
    <xf numFmtId="1" fontId="0" fillId="2" borderId="20" xfId="0" applyNumberFormat="1" applyFill="1" applyBorder="1"/>
    <xf numFmtId="1" fontId="0" fillId="2" borderId="2" xfId="0" applyNumberFormat="1" applyFill="1" applyBorder="1"/>
    <xf numFmtId="1" fontId="6" fillId="2" borderId="3" xfId="1" quotePrefix="1" applyNumberFormat="1" applyFont="1" applyFill="1" applyBorder="1" applyProtection="1">
      <protection locked="0"/>
    </xf>
    <xf numFmtId="1" fontId="1" fillId="6" borderId="19" xfId="1" applyNumberFormat="1" applyFont="1" applyFill="1" applyBorder="1" applyProtection="1">
      <protection locked="0"/>
    </xf>
    <xf numFmtId="1" fontId="14" fillId="2" borderId="1" xfId="0" applyNumberFormat="1" applyFont="1" applyFill="1" applyBorder="1" applyAlignment="1">
      <alignment horizontal="left"/>
    </xf>
    <xf numFmtId="1" fontId="5" fillId="2" borderId="3" xfId="1" applyNumberFormat="1" applyFont="1" applyFill="1" applyBorder="1" applyProtection="1">
      <protection locked="0"/>
    </xf>
    <xf numFmtId="1" fontId="5" fillId="2" borderId="4" xfId="1" applyNumberFormat="1" applyFont="1" applyFill="1" applyBorder="1" applyProtection="1">
      <protection locked="0"/>
    </xf>
    <xf numFmtId="1" fontId="5" fillId="6" borderId="6" xfId="1" applyNumberFormat="1" applyFont="1" applyFill="1" applyBorder="1" applyProtection="1">
      <protection locked="0"/>
    </xf>
    <xf numFmtId="1" fontId="5" fillId="2" borderId="9" xfId="1" applyNumberFormat="1" applyFont="1" applyFill="1" applyBorder="1" applyProtection="1">
      <protection locked="0"/>
    </xf>
    <xf numFmtId="1" fontId="5" fillId="6" borderId="5" xfId="1" applyNumberFormat="1" applyFont="1" applyFill="1" applyBorder="1" applyProtection="1">
      <protection locked="0"/>
    </xf>
    <xf numFmtId="1" fontId="5" fillId="6" borderId="7" xfId="1" applyNumberFormat="1" applyFont="1" applyFill="1" applyBorder="1" applyProtection="1">
      <protection locked="0"/>
    </xf>
    <xf numFmtId="1" fontId="5" fillId="6" borderId="19" xfId="1" applyNumberFormat="1" applyFont="1" applyFill="1" applyBorder="1" applyProtection="1">
      <protection locked="0"/>
    </xf>
    <xf numFmtId="1" fontId="4" fillId="7" borderId="20" xfId="0" applyNumberFormat="1" applyFont="1" applyFill="1" applyBorder="1" applyAlignment="1">
      <alignment horizontal="left"/>
    </xf>
    <xf numFmtId="1" fontId="4" fillId="7" borderId="1" xfId="0" applyNumberFormat="1" applyFont="1" applyFill="1" applyBorder="1" applyAlignment="1">
      <alignment horizontal="left"/>
    </xf>
    <xf numFmtId="1" fontId="4" fillId="7" borderId="2" xfId="0" applyNumberFormat="1" applyFont="1" applyFill="1" applyBorder="1" applyAlignment="1">
      <alignment horizontal="left"/>
    </xf>
    <xf numFmtId="1" fontId="4" fillId="7" borderId="3" xfId="0" applyNumberFormat="1" applyFont="1" applyFill="1" applyBorder="1" applyAlignment="1">
      <alignment horizontal="right"/>
    </xf>
    <xf numFmtId="1" fontId="4" fillId="7" borderId="4" xfId="0" applyNumberFormat="1" applyFont="1" applyFill="1" applyBorder="1" applyAlignment="1">
      <alignment horizontal="right"/>
    </xf>
    <xf numFmtId="1" fontId="4" fillId="7" borderId="8" xfId="1" applyNumberFormat="1" applyFont="1" applyFill="1" applyBorder="1" applyAlignment="1" applyProtection="1">
      <alignment horizontal="right"/>
    </xf>
    <xf numFmtId="1" fontId="4" fillId="2" borderId="3" xfId="0" applyNumberFormat="1" applyFont="1" applyFill="1" applyBorder="1" applyAlignment="1">
      <alignment horizontal="right"/>
    </xf>
    <xf numFmtId="1" fontId="4" fillId="2" borderId="4" xfId="0" applyNumberFormat="1" applyFont="1" applyFill="1" applyBorder="1" applyAlignment="1">
      <alignment horizontal="right"/>
    </xf>
    <xf numFmtId="1" fontId="4" fillId="2" borderId="4" xfId="1" applyNumberFormat="1" applyFont="1" applyFill="1" applyBorder="1" applyAlignment="1" applyProtection="1">
      <alignment horizontal="right"/>
      <protection locked="0"/>
    </xf>
    <xf numFmtId="1" fontId="4" fillId="2" borderId="8" xfId="1" applyNumberFormat="1" applyFont="1" applyFill="1" applyBorder="1" applyAlignment="1" applyProtection="1">
      <alignment horizontal="right"/>
    </xf>
    <xf numFmtId="1" fontId="4" fillId="2" borderId="9" xfId="1" applyNumberFormat="1" applyFont="1" applyFill="1" applyBorder="1" applyAlignment="1" applyProtection="1">
      <alignment horizontal="right"/>
      <protection locked="0"/>
    </xf>
    <xf numFmtId="1" fontId="4" fillId="6" borderId="5" xfId="1" applyNumberFormat="1" applyFont="1" applyFill="1" applyBorder="1" applyAlignment="1" applyProtection="1">
      <alignment horizontal="right"/>
      <protection locked="0"/>
    </xf>
    <xf numFmtId="1" fontId="4" fillId="6" borderId="7" xfId="1" applyNumberFormat="1" applyFont="1" applyFill="1" applyBorder="1" applyAlignment="1" applyProtection="1">
      <alignment horizontal="right"/>
      <protection locked="0"/>
    </xf>
    <xf numFmtId="1" fontId="4" fillId="6" borderId="6" xfId="1" applyNumberFormat="1" applyFont="1" applyFill="1" applyBorder="1" applyAlignment="1" applyProtection="1">
      <alignment horizontal="right"/>
      <protection locked="0"/>
    </xf>
    <xf numFmtId="1" fontId="4" fillId="6" borderId="19" xfId="1" applyNumberFormat="1" applyFont="1" applyFill="1" applyBorder="1" applyAlignment="1" applyProtection="1">
      <alignment horizontal="right"/>
      <protection locked="0"/>
    </xf>
    <xf numFmtId="1" fontId="6" fillId="6" borderId="20" xfId="0" quotePrefix="1" applyNumberFormat="1" applyFont="1" applyFill="1" applyBorder="1" applyAlignment="1">
      <alignment horizontal="left"/>
    </xf>
    <xf numFmtId="1" fontId="5" fillId="6" borderId="1" xfId="0" applyNumberFormat="1" applyFont="1" applyFill="1" applyBorder="1" applyAlignment="1">
      <alignment horizontal="left"/>
    </xf>
    <xf numFmtId="1" fontId="5" fillId="6" borderId="2" xfId="0" applyNumberFormat="1" applyFont="1" applyFill="1" applyBorder="1" applyAlignment="1">
      <alignment horizontal="left"/>
    </xf>
    <xf numFmtId="1" fontId="5" fillId="6" borderId="4" xfId="1" applyNumberFormat="1" applyFont="1" applyFill="1" applyBorder="1" applyProtection="1">
      <protection locked="0"/>
    </xf>
    <xf numFmtId="1" fontId="6" fillId="6" borderId="4" xfId="1" applyNumberFormat="1" applyFont="1" applyFill="1" applyBorder="1" applyProtection="1"/>
    <xf numFmtId="1" fontId="6" fillId="6" borderId="4" xfId="1" applyNumberFormat="1" applyFont="1" applyFill="1" applyBorder="1" applyProtection="1">
      <protection locked="0"/>
    </xf>
    <xf numFmtId="1" fontId="6" fillId="6" borderId="8" xfId="1" applyNumberFormat="1" applyFont="1" applyFill="1" applyBorder="1" applyProtection="1"/>
    <xf numFmtId="1" fontId="6" fillId="6" borderId="9" xfId="1" applyNumberFormat="1" applyFont="1" applyFill="1" applyBorder="1" applyProtection="1">
      <protection locked="0"/>
    </xf>
    <xf numFmtId="1" fontId="6" fillId="2" borderId="20" xfId="0" quotePrefix="1" applyNumberFormat="1" applyFont="1" applyFill="1" applyBorder="1" applyAlignment="1">
      <alignment horizontal="left"/>
    </xf>
    <xf numFmtId="1" fontId="6" fillId="2" borderId="2" xfId="0" applyNumberFormat="1" applyFont="1" applyFill="1" applyBorder="1" applyAlignment="1">
      <alignment horizontal="left"/>
    </xf>
    <xf numFmtId="1" fontId="15" fillId="2" borderId="2" xfId="0" applyNumberFormat="1" applyFont="1" applyFill="1" applyBorder="1" applyAlignment="1">
      <alignment horizontal="left"/>
    </xf>
    <xf numFmtId="1" fontId="4" fillId="2" borderId="27" xfId="0" applyNumberFormat="1" applyFont="1" applyFill="1" applyBorder="1" applyAlignment="1">
      <alignment horizontal="left"/>
    </xf>
    <xf numFmtId="1" fontId="4" fillId="2" borderId="28" xfId="0" applyNumberFormat="1" applyFont="1" applyFill="1" applyBorder="1" applyAlignment="1">
      <alignment horizontal="left"/>
    </xf>
    <xf numFmtId="1" fontId="4" fillId="2" borderId="29" xfId="0" applyNumberFormat="1" applyFont="1" applyFill="1" applyBorder="1" applyProtection="1">
      <protection locked="0"/>
    </xf>
    <xf numFmtId="1" fontId="4" fillId="2" borderId="30" xfId="0" applyNumberFormat="1" applyFont="1" applyFill="1" applyBorder="1" applyProtection="1">
      <protection locked="0"/>
    </xf>
    <xf numFmtId="1" fontId="4" fillId="6" borderId="32" xfId="0" applyNumberFormat="1" applyFont="1" applyFill="1" applyBorder="1" applyProtection="1">
      <protection locked="0"/>
    </xf>
    <xf numFmtId="1" fontId="4" fillId="2" borderId="30" xfId="0" applyNumberFormat="1" applyFont="1" applyFill="1" applyBorder="1"/>
    <xf numFmtId="1" fontId="4" fillId="2" borderId="34" xfId="0" applyNumberFormat="1" applyFont="1" applyFill="1" applyBorder="1"/>
    <xf numFmtId="1" fontId="4" fillId="2" borderId="35" xfId="0" applyNumberFormat="1" applyFont="1" applyFill="1" applyBorder="1" applyProtection="1">
      <protection locked="0"/>
    </xf>
    <xf numFmtId="1" fontId="4" fillId="6" borderId="31" xfId="0" applyNumberFormat="1" applyFont="1" applyFill="1" applyBorder="1" applyProtection="1">
      <protection locked="0"/>
    </xf>
    <xf numFmtId="1" fontId="4" fillId="6" borderId="33" xfId="0" applyNumberFormat="1" applyFont="1" applyFill="1" applyBorder="1" applyProtection="1">
      <protection locked="0"/>
    </xf>
    <xf numFmtId="1" fontId="4" fillId="6" borderId="37" xfId="0" applyNumberFormat="1" applyFont="1" applyFill="1" applyBorder="1" applyProtection="1">
      <protection locked="0"/>
    </xf>
    <xf numFmtId="1" fontId="4" fillId="2" borderId="3" xfId="0" applyNumberFormat="1" applyFont="1" applyFill="1" applyBorder="1" applyProtection="1">
      <protection locked="0"/>
    </xf>
    <xf numFmtId="1" fontId="4" fillId="2" borderId="4" xfId="0" applyNumberFormat="1" applyFont="1" applyFill="1" applyBorder="1" applyProtection="1">
      <protection locked="0"/>
    </xf>
    <xf numFmtId="1" fontId="4" fillId="6" borderId="6" xfId="0" applyNumberFormat="1" applyFont="1" applyFill="1" applyBorder="1" applyProtection="1">
      <protection locked="0"/>
    </xf>
    <xf numFmtId="1" fontId="4" fillId="2" borderId="4" xfId="0" applyNumberFormat="1" applyFont="1" applyFill="1" applyBorder="1"/>
    <xf numFmtId="1" fontId="4" fillId="2" borderId="8" xfId="0" applyNumberFormat="1" applyFont="1" applyFill="1" applyBorder="1"/>
    <xf numFmtId="1" fontId="4" fillId="2" borderId="9" xfId="0" applyNumberFormat="1" applyFont="1" applyFill="1" applyBorder="1" applyProtection="1">
      <protection locked="0"/>
    </xf>
    <xf numFmtId="1" fontId="4" fillId="6" borderId="5" xfId="0" applyNumberFormat="1" applyFont="1" applyFill="1" applyBorder="1" applyProtection="1">
      <protection locked="0"/>
    </xf>
    <xf numFmtId="1" fontId="4" fillId="6" borderId="7" xfId="0" applyNumberFormat="1" applyFont="1" applyFill="1" applyBorder="1" applyProtection="1">
      <protection locked="0"/>
    </xf>
    <xf numFmtId="1" fontId="4" fillId="6" borderId="19" xfId="0" applyNumberFormat="1" applyFont="1" applyFill="1" applyBorder="1" applyProtection="1">
      <protection locked="0"/>
    </xf>
    <xf numFmtId="1" fontId="6" fillId="2" borderId="1" xfId="0" applyNumberFormat="1" applyFont="1" applyFill="1" applyBorder="1" applyAlignment="1">
      <alignment horizontal="left"/>
    </xf>
    <xf numFmtId="1" fontId="5" fillId="2" borderId="20" xfId="0" quotePrefix="1" applyNumberFormat="1" applyFont="1" applyFill="1" applyBorder="1" applyAlignment="1">
      <alignment horizontal="left"/>
    </xf>
    <xf numFmtId="1" fontId="4" fillId="2" borderId="3" xfId="1" applyNumberFormat="1" applyFont="1" applyFill="1" applyBorder="1" applyProtection="1">
      <protection locked="0"/>
    </xf>
    <xf numFmtId="1" fontId="4" fillId="2" borderId="4" xfId="1" applyNumberFormat="1" applyFont="1" applyFill="1" applyBorder="1" applyProtection="1">
      <protection locked="0"/>
    </xf>
    <xf numFmtId="1" fontId="4" fillId="6" borderId="6" xfId="1" applyNumberFormat="1" applyFont="1" applyFill="1" applyBorder="1" applyProtection="1">
      <protection locked="0"/>
    </xf>
    <xf numFmtId="1" fontId="4" fillId="2" borderId="9" xfId="1" applyNumberFormat="1" applyFont="1" applyFill="1" applyBorder="1" applyProtection="1">
      <protection locked="0"/>
    </xf>
    <xf numFmtId="1" fontId="4" fillId="6" borderId="5" xfId="1" applyNumberFormat="1" applyFont="1" applyFill="1" applyBorder="1" applyProtection="1">
      <protection locked="0"/>
    </xf>
    <xf numFmtId="1" fontId="4" fillId="6" borderId="7" xfId="1" applyNumberFormat="1" applyFont="1" applyFill="1" applyBorder="1" applyProtection="1">
      <protection locked="0"/>
    </xf>
    <xf numFmtId="1" fontId="4" fillId="6" borderId="19" xfId="1" applyNumberFormat="1" applyFont="1" applyFill="1" applyBorder="1" applyProtection="1">
      <protection locked="0"/>
    </xf>
    <xf numFmtId="1" fontId="6" fillId="2" borderId="27" xfId="0" applyNumberFormat="1" applyFont="1" applyFill="1" applyBorder="1"/>
    <xf numFmtId="1" fontId="6" fillId="2" borderId="28" xfId="0" applyNumberFormat="1" applyFont="1" applyFill="1" applyBorder="1"/>
    <xf numFmtId="1" fontId="25" fillId="2" borderId="20" xfId="0" applyNumberFormat="1" applyFont="1" applyFill="1" applyBorder="1" applyAlignment="1">
      <alignment horizontal="center"/>
    </xf>
    <xf numFmtId="1" fontId="5" fillId="2" borderId="1" xfId="0" applyNumberFormat="1" applyFont="1" applyFill="1" applyBorder="1" applyAlignment="1">
      <alignment horizontal="center"/>
    </xf>
    <xf numFmtId="1" fontId="5" fillId="2" borderId="2" xfId="0" applyNumberFormat="1" applyFont="1" applyFill="1" applyBorder="1" applyAlignment="1">
      <alignment horizontal="center"/>
    </xf>
    <xf numFmtId="1" fontId="4" fillId="2" borderId="20" xfId="0" applyNumberFormat="1" applyFont="1" applyFill="1" applyBorder="1"/>
    <xf numFmtId="1" fontId="6" fillId="6" borderId="38" xfId="0" applyNumberFormat="1" applyFont="1" applyFill="1" applyBorder="1" applyAlignment="1">
      <alignment horizontal="left"/>
    </xf>
    <xf numFmtId="1" fontId="6" fillId="6" borderId="39" xfId="0" applyNumberFormat="1" applyFont="1" applyFill="1" applyBorder="1" applyAlignment="1">
      <alignment horizontal="left"/>
    </xf>
    <xf numFmtId="1" fontId="6" fillId="6" borderId="40" xfId="0" applyNumberFormat="1" applyFont="1" applyFill="1" applyBorder="1" applyAlignment="1">
      <alignment horizontal="left"/>
    </xf>
    <xf numFmtId="1" fontId="6" fillId="6" borderId="42" xfId="1" applyNumberFormat="1" applyFont="1" applyFill="1" applyBorder="1" applyProtection="1">
      <protection locked="0"/>
    </xf>
    <xf numFmtId="1" fontId="6" fillId="6" borderId="43" xfId="1" applyNumberFormat="1" applyFont="1" applyFill="1" applyBorder="1" applyProtection="1">
      <protection locked="0"/>
    </xf>
    <xf numFmtId="1" fontId="6" fillId="6" borderId="44" xfId="1" applyNumberFormat="1" applyFont="1" applyFill="1" applyBorder="1" applyProtection="1">
      <protection locked="0"/>
    </xf>
    <xf numFmtId="1" fontId="6" fillId="6" borderId="45" xfId="1" applyNumberFormat="1" applyFont="1" applyFill="1" applyBorder="1" applyProtection="1">
      <protection locked="0"/>
    </xf>
    <xf numFmtId="1" fontId="6" fillId="6" borderId="42" xfId="1" applyNumberFormat="1" applyFont="1" applyFill="1" applyBorder="1" applyProtection="1"/>
    <xf numFmtId="1" fontId="6" fillId="6" borderId="46" xfId="1" applyNumberFormat="1" applyFont="1" applyFill="1" applyBorder="1" applyProtection="1"/>
    <xf numFmtId="1" fontId="6" fillId="6" borderId="47" xfId="1" applyNumberFormat="1" applyFont="1" applyFill="1" applyBorder="1" applyProtection="1">
      <protection locked="0"/>
    </xf>
    <xf numFmtId="1" fontId="6" fillId="6" borderId="48" xfId="1" applyNumberFormat="1" applyFont="1" applyFill="1" applyBorder="1" applyProtection="1">
      <protection locked="0"/>
    </xf>
    <xf numFmtId="1" fontId="4" fillId="2" borderId="38" xfId="0" applyNumberFormat="1" applyFont="1" applyFill="1" applyBorder="1" applyAlignment="1">
      <alignment horizontal="left"/>
    </xf>
    <xf numFmtId="1" fontId="4" fillId="2" borderId="39" xfId="0" applyNumberFormat="1" applyFont="1" applyFill="1" applyBorder="1" applyAlignment="1">
      <alignment horizontal="left"/>
    </xf>
    <xf numFmtId="1" fontId="5" fillId="2" borderId="40" xfId="0" applyNumberFormat="1" applyFont="1" applyFill="1" applyBorder="1" applyAlignment="1">
      <alignment horizontal="left"/>
    </xf>
    <xf numFmtId="1" fontId="4" fillId="2" borderId="41" xfId="1" applyNumberFormat="1" applyFont="1" applyFill="1" applyBorder="1" applyProtection="1">
      <protection locked="0"/>
    </xf>
    <xf numFmtId="1" fontId="4" fillId="2" borderId="42" xfId="1" applyNumberFormat="1" applyFont="1" applyFill="1" applyBorder="1" applyProtection="1">
      <protection locked="0"/>
    </xf>
    <xf numFmtId="1" fontId="4" fillId="6" borderId="44" xfId="1" applyNumberFormat="1" applyFont="1" applyFill="1" applyBorder="1" applyProtection="1">
      <protection locked="0"/>
    </xf>
    <xf numFmtId="1" fontId="4" fillId="2" borderId="42" xfId="1" applyNumberFormat="1" applyFont="1" applyFill="1" applyBorder="1" applyProtection="1"/>
    <xf numFmtId="1" fontId="4" fillId="2" borderId="48" xfId="1" applyNumberFormat="1" applyFont="1" applyFill="1" applyBorder="1" applyProtection="1"/>
    <xf numFmtId="1" fontId="4" fillId="2" borderId="47" xfId="1" applyNumberFormat="1" applyFont="1" applyFill="1" applyBorder="1" applyProtection="1">
      <protection locked="0"/>
    </xf>
    <xf numFmtId="1" fontId="4" fillId="6" borderId="43" xfId="1" applyNumberFormat="1" applyFont="1" applyFill="1" applyBorder="1" applyProtection="1">
      <protection locked="0"/>
    </xf>
    <xf numFmtId="1" fontId="4" fillId="6" borderId="45" xfId="1" applyNumberFormat="1" applyFont="1" applyFill="1" applyBorder="1" applyProtection="1">
      <protection locked="0"/>
    </xf>
    <xf numFmtId="1" fontId="4" fillId="6" borderId="48" xfId="1" applyNumberFormat="1" applyFont="1" applyFill="1" applyBorder="1" applyProtection="1">
      <protection locked="0"/>
    </xf>
    <xf numFmtId="1" fontId="6" fillId="6" borderId="20" xfId="0" applyNumberFormat="1" applyFont="1" applyFill="1" applyBorder="1" applyAlignment="1">
      <alignment horizontal="left"/>
    </xf>
    <xf numFmtId="1" fontId="6" fillId="6" borderId="1" xfId="0" applyNumberFormat="1" applyFont="1" applyFill="1" applyBorder="1" applyAlignment="1">
      <alignment horizontal="left"/>
    </xf>
    <xf numFmtId="1" fontId="6" fillId="6" borderId="2" xfId="0" applyNumberFormat="1" applyFont="1" applyFill="1" applyBorder="1" applyAlignment="1">
      <alignment horizontal="left"/>
    </xf>
    <xf numFmtId="1" fontId="6" fillId="6" borderId="3" xfId="1" applyNumberFormat="1" applyFont="1" applyFill="1" applyBorder="1" applyProtection="1">
      <protection locked="0"/>
    </xf>
    <xf numFmtId="1" fontId="6" fillId="6" borderId="19" xfId="1" applyNumberFormat="1" applyFont="1" applyFill="1" applyBorder="1" applyProtection="1"/>
    <xf numFmtId="1" fontId="4" fillId="2" borderId="49" xfId="0" applyNumberFormat="1" applyFont="1" applyFill="1" applyBorder="1" applyAlignment="1">
      <alignment horizontal="left"/>
    </xf>
    <xf numFmtId="1" fontId="4" fillId="2" borderId="0" xfId="0" applyNumberFormat="1" applyFont="1" applyFill="1" applyAlignment="1">
      <alignment horizontal="left"/>
    </xf>
    <xf numFmtId="1" fontId="5" fillId="2" borderId="50" xfId="0" applyNumberFormat="1" applyFont="1" applyFill="1" applyBorder="1" applyAlignment="1">
      <alignment horizontal="left"/>
    </xf>
    <xf numFmtId="1" fontId="4" fillId="2" borderId="51" xfId="1" applyNumberFormat="1" applyFont="1" applyFill="1" applyBorder="1" applyProtection="1">
      <protection locked="0"/>
    </xf>
    <xf numFmtId="1" fontId="4" fillId="2" borderId="52" xfId="1" applyNumberFormat="1" applyFont="1" applyFill="1" applyBorder="1" applyProtection="1">
      <protection locked="0"/>
    </xf>
    <xf numFmtId="1" fontId="4" fillId="6" borderId="54" xfId="1" applyNumberFormat="1" applyFont="1" applyFill="1" applyBorder="1" applyProtection="1">
      <protection locked="0"/>
    </xf>
    <xf numFmtId="1" fontId="4" fillId="2" borderId="52" xfId="1" applyNumberFormat="1" applyFont="1" applyFill="1" applyBorder="1" applyProtection="1"/>
    <xf numFmtId="1" fontId="4" fillId="2" borderId="56" xfId="1" applyNumberFormat="1" applyFont="1" applyFill="1" applyBorder="1" applyProtection="1"/>
    <xf numFmtId="1" fontId="4" fillId="2" borderId="57" xfId="1" applyNumberFormat="1" applyFont="1" applyFill="1" applyBorder="1" applyProtection="1">
      <protection locked="0"/>
    </xf>
    <xf numFmtId="1" fontId="4" fillId="6" borderId="53" xfId="1" applyNumberFormat="1" applyFont="1" applyFill="1" applyBorder="1" applyProtection="1">
      <protection locked="0"/>
    </xf>
    <xf numFmtId="1" fontId="4" fillId="6" borderId="55" xfId="1" applyNumberFormat="1" applyFont="1" applyFill="1" applyBorder="1" applyProtection="1">
      <protection locked="0"/>
    </xf>
    <xf numFmtId="1" fontId="4" fillId="6" borderId="58" xfId="1" applyNumberFormat="1" applyFont="1" applyFill="1" applyBorder="1" applyProtection="1">
      <protection locked="0"/>
    </xf>
    <xf numFmtId="1" fontId="2" fillId="9" borderId="15" xfId="1" applyNumberFormat="1" applyFont="1" applyFill="1" applyBorder="1" applyProtection="1"/>
    <xf numFmtId="1" fontId="2" fillId="9" borderId="14" xfId="1" applyNumberFormat="1" applyFont="1" applyFill="1" applyBorder="1" applyProtection="1"/>
    <xf numFmtId="1" fontId="2" fillId="9" borderId="16" xfId="1" applyNumberFormat="1" applyFont="1" applyFill="1" applyBorder="1" applyProtection="1"/>
    <xf numFmtId="1" fontId="2" fillId="9" borderId="36" xfId="1" applyNumberFormat="1" applyFont="1" applyFill="1" applyBorder="1" applyProtection="1"/>
    <xf numFmtId="1" fontId="6" fillId="2" borderId="59" xfId="0" applyNumberFormat="1" applyFont="1" applyFill="1" applyBorder="1"/>
    <xf numFmtId="1" fontId="0" fillId="2" borderId="60" xfId="0" applyNumberFormat="1" applyFill="1" applyBorder="1"/>
    <xf numFmtId="1" fontId="1" fillId="2" borderId="61" xfId="0" applyNumberFormat="1" applyFont="1" applyFill="1" applyBorder="1"/>
    <xf numFmtId="1" fontId="16" fillId="2" borderId="62" xfId="0" applyNumberFormat="1" applyFont="1" applyFill="1" applyBorder="1"/>
    <xf numFmtId="1" fontId="0" fillId="2" borderId="63" xfId="0" applyNumberFormat="1" applyFill="1" applyBorder="1"/>
    <xf numFmtId="1" fontId="1" fillId="2" borderId="64" xfId="0" applyNumberFormat="1" applyFont="1" applyFill="1" applyBorder="1"/>
    <xf numFmtId="1" fontId="26" fillId="2" borderId="2" xfId="0" applyNumberFormat="1" applyFont="1" applyFill="1" applyBorder="1" applyAlignment="1">
      <alignment horizontal="left"/>
    </xf>
    <xf numFmtId="1" fontId="26" fillId="2" borderId="1" xfId="0" applyNumberFormat="1" applyFont="1" applyFill="1" applyBorder="1" applyAlignment="1">
      <alignment horizontal="left"/>
    </xf>
    <xf numFmtId="1" fontId="27" fillId="2" borderId="1" xfId="0" applyNumberFormat="1" applyFont="1" applyFill="1" applyBorder="1" applyAlignment="1">
      <alignment horizontal="left"/>
    </xf>
    <xf numFmtId="0" fontId="27" fillId="2" borderId="2" xfId="0" applyFont="1" applyFill="1" applyBorder="1" applyAlignment="1">
      <alignment horizontal="left"/>
    </xf>
    <xf numFmtId="1" fontId="27" fillId="2" borderId="2" xfId="0" applyNumberFormat="1" applyFont="1" applyFill="1" applyBorder="1" applyAlignment="1">
      <alignment horizontal="left"/>
    </xf>
    <xf numFmtId="1" fontId="26" fillId="2" borderId="1" xfId="0" applyNumberFormat="1" applyFont="1" applyFill="1" applyBorder="1" applyAlignment="1">
      <alignment horizontal="center"/>
    </xf>
    <xf numFmtId="1" fontId="0" fillId="0" borderId="0" xfId="0" applyNumberFormat="1"/>
    <xf numFmtId="1" fontId="1" fillId="10" borderId="65" xfId="0" applyNumberFormat="1" applyFont="1" applyFill="1" applyBorder="1"/>
    <xf numFmtId="1" fontId="1" fillId="10" borderId="66" xfId="0" applyNumberFormat="1" applyFont="1" applyFill="1" applyBorder="1"/>
    <xf numFmtId="1" fontId="4" fillId="11" borderId="66" xfId="1" applyNumberFormat="1" applyFont="1" applyFill="1" applyBorder="1" applyProtection="1"/>
    <xf numFmtId="1" fontId="4" fillId="10" borderId="66" xfId="1" applyNumberFormat="1" applyFont="1" applyFill="1" applyBorder="1" applyProtection="1"/>
    <xf numFmtId="1" fontId="1" fillId="10" borderId="66" xfId="0" applyNumberFormat="1" applyFont="1" applyFill="1" applyBorder="1" applyProtection="1">
      <protection locked="0"/>
    </xf>
    <xf numFmtId="1" fontId="6" fillId="10" borderId="66" xfId="0" applyNumberFormat="1" applyFont="1" applyFill="1" applyBorder="1"/>
    <xf numFmtId="1" fontId="10" fillId="10" borderId="66" xfId="0" applyNumberFormat="1" applyFont="1" applyFill="1" applyBorder="1"/>
    <xf numFmtId="1" fontId="6" fillId="10" borderId="66" xfId="1" applyNumberFormat="1" applyFont="1" applyFill="1" applyBorder="1" applyProtection="1"/>
    <xf numFmtId="1" fontId="1" fillId="10" borderId="66" xfId="1" applyNumberFormat="1" applyFont="1" applyFill="1" applyBorder="1" applyProtection="1"/>
    <xf numFmtId="1" fontId="2" fillId="12" borderId="67" xfId="1" applyNumberFormat="1" applyFont="1" applyFill="1" applyBorder="1" applyProtection="1"/>
    <xf numFmtId="1" fontId="1" fillId="10" borderId="68" xfId="0" applyNumberFormat="1" applyFont="1" applyFill="1" applyBorder="1"/>
    <xf numFmtId="1" fontId="5" fillId="10" borderId="66" xfId="1" applyNumberFormat="1" applyFont="1" applyFill="1" applyBorder="1" applyProtection="1"/>
    <xf numFmtId="1" fontId="11" fillId="10" borderId="66" xfId="1" applyNumberFormat="1" applyFont="1" applyFill="1" applyBorder="1" applyProtection="1"/>
    <xf numFmtId="1" fontId="4" fillId="11" borderId="66" xfId="1" applyNumberFormat="1" applyFont="1" applyFill="1" applyBorder="1" applyAlignment="1" applyProtection="1">
      <alignment horizontal="right"/>
    </xf>
    <xf numFmtId="1" fontId="4" fillId="10" borderId="66" xfId="1" applyNumberFormat="1" applyFont="1" applyFill="1" applyBorder="1" applyAlignment="1" applyProtection="1">
      <alignment horizontal="right"/>
    </xf>
    <xf numFmtId="1" fontId="4" fillId="10" borderId="68" xfId="0" applyNumberFormat="1" applyFont="1" applyFill="1" applyBorder="1"/>
    <xf numFmtId="1" fontId="4" fillId="10" borderId="66" xfId="0" applyNumberFormat="1" applyFont="1" applyFill="1" applyBorder="1"/>
    <xf numFmtId="1" fontId="6" fillId="10" borderId="69" xfId="1" applyNumberFormat="1" applyFont="1" applyFill="1" applyBorder="1" applyProtection="1"/>
    <xf numFmtId="1" fontId="4" fillId="10" borderId="69" xfId="1" applyNumberFormat="1" applyFont="1" applyFill="1" applyBorder="1" applyProtection="1"/>
    <xf numFmtId="1" fontId="4" fillId="11" borderId="70" xfId="1" applyNumberFormat="1" applyFont="1" applyFill="1" applyBorder="1" applyProtection="1"/>
    <xf numFmtId="1" fontId="6" fillId="10" borderId="70" xfId="1" applyNumberFormat="1" applyFont="1" applyFill="1" applyBorder="1" applyProtection="1"/>
    <xf numFmtId="1" fontId="4" fillId="10" borderId="71" xfId="1" applyNumberFormat="1" applyFont="1" applyFill="1" applyBorder="1" applyProtection="1"/>
    <xf numFmtId="1" fontId="2" fillId="13" borderId="67" xfId="1" applyNumberFormat="1" applyFont="1" applyFill="1" applyBorder="1" applyProtection="1"/>
    <xf numFmtId="164" fontId="4" fillId="2" borderId="5" xfId="0" applyNumberFormat="1" applyFont="1" applyFill="1" applyBorder="1" applyAlignment="1">
      <alignment horizontal="right"/>
    </xf>
    <xf numFmtId="164" fontId="4" fillId="11" borderId="66" xfId="1" applyNumberFormat="1" applyFont="1" applyFill="1" applyBorder="1" applyAlignment="1" applyProtection="1">
      <alignment horizontal="right"/>
    </xf>
    <xf numFmtId="164" fontId="4" fillId="2" borderId="3" xfId="0" applyNumberFormat="1" applyFont="1" applyFill="1" applyBorder="1" applyAlignment="1">
      <alignment horizontal="right"/>
    </xf>
    <xf numFmtId="164" fontId="4" fillId="2" borderId="4" xfId="0" applyNumberFormat="1" applyFont="1" applyFill="1" applyBorder="1" applyAlignment="1">
      <alignment horizontal="right"/>
    </xf>
    <xf numFmtId="164" fontId="4" fillId="2" borderId="6" xfId="0" applyNumberFormat="1" applyFont="1" applyFill="1" applyBorder="1" applyAlignment="1">
      <alignment horizontal="right"/>
    </xf>
    <xf numFmtId="164" fontId="4" fillId="6" borderId="6" xfId="0" applyNumberFormat="1" applyFont="1" applyFill="1" applyBorder="1" applyAlignment="1">
      <alignment horizontal="right"/>
    </xf>
    <xf numFmtId="164" fontId="4" fillId="2" borderId="7" xfId="0" applyNumberFormat="1" applyFont="1" applyFill="1" applyBorder="1" applyAlignment="1">
      <alignment horizontal="right"/>
    </xf>
    <xf numFmtId="164" fontId="4" fillId="2" borderId="4" xfId="1" applyNumberFormat="1" applyFont="1" applyFill="1" applyBorder="1" applyAlignment="1" applyProtection="1">
      <alignment horizontal="right"/>
      <protection locked="0"/>
    </xf>
    <xf numFmtId="164" fontId="4" fillId="2" borderId="8" xfId="1" applyNumberFormat="1" applyFont="1" applyFill="1" applyBorder="1" applyAlignment="1" applyProtection="1">
      <alignment horizontal="right"/>
    </xf>
    <xf numFmtId="164" fontId="4" fillId="2" borderId="9" xfId="1" applyNumberFormat="1" applyFont="1" applyFill="1" applyBorder="1" applyAlignment="1" applyProtection="1">
      <alignment horizontal="right"/>
      <protection locked="0"/>
    </xf>
    <xf numFmtId="164" fontId="4" fillId="6" borderId="5" xfId="1" applyNumberFormat="1" applyFont="1" applyFill="1" applyBorder="1" applyAlignment="1" applyProtection="1">
      <alignment horizontal="right"/>
      <protection locked="0"/>
    </xf>
    <xf numFmtId="164" fontId="4" fillId="6" borderId="7" xfId="1" applyNumberFormat="1" applyFont="1" applyFill="1" applyBorder="1" applyAlignment="1" applyProtection="1">
      <alignment horizontal="right"/>
      <protection locked="0"/>
    </xf>
    <xf numFmtId="164" fontId="4" fillId="6" borderId="6" xfId="1" applyNumberFormat="1" applyFont="1" applyFill="1" applyBorder="1" applyAlignment="1" applyProtection="1">
      <alignment horizontal="right"/>
      <protection locked="0"/>
    </xf>
    <xf numFmtId="164" fontId="4" fillId="6" borderId="19" xfId="1" applyNumberFormat="1" applyFont="1" applyFill="1" applyBorder="1" applyAlignment="1" applyProtection="1">
      <alignment horizontal="right"/>
      <protection locked="0"/>
    </xf>
    <xf numFmtId="164" fontId="4" fillId="10" borderId="66" xfId="1" applyNumberFormat="1" applyFont="1" applyFill="1" applyBorder="1" applyAlignment="1" applyProtection="1">
      <alignment horizontal="right"/>
    </xf>
    <xf numFmtId="164" fontId="6" fillId="2" borderId="29" xfId="0" applyNumberFormat="1" applyFont="1" applyFill="1" applyBorder="1" applyAlignment="1">
      <alignment horizontal="right"/>
    </xf>
    <xf numFmtId="164" fontId="6" fillId="2" borderId="30" xfId="0" applyNumberFormat="1" applyFont="1" applyFill="1" applyBorder="1" applyAlignment="1">
      <alignment horizontal="right"/>
    </xf>
    <xf numFmtId="164" fontId="6" fillId="2" borderId="31" xfId="0" applyNumberFormat="1" applyFont="1" applyFill="1" applyBorder="1" applyAlignment="1">
      <alignment horizontal="right"/>
    </xf>
    <xf numFmtId="164" fontId="6" fillId="2" borderId="32" xfId="0" applyNumberFormat="1" applyFont="1" applyFill="1" applyBorder="1" applyAlignment="1">
      <alignment horizontal="right"/>
    </xf>
    <xf numFmtId="164" fontId="6" fillId="6" borderId="32" xfId="0" applyNumberFormat="1" applyFont="1" applyFill="1" applyBorder="1" applyAlignment="1">
      <alignment horizontal="right"/>
    </xf>
    <xf numFmtId="164" fontId="6" fillId="2" borderId="33" xfId="0" applyNumberFormat="1" applyFont="1" applyFill="1" applyBorder="1" applyAlignment="1">
      <alignment horizontal="right"/>
    </xf>
    <xf numFmtId="164" fontId="6" fillId="2" borderId="34" xfId="0" applyNumberFormat="1" applyFont="1" applyFill="1" applyBorder="1" applyAlignment="1">
      <alignment horizontal="right"/>
    </xf>
    <xf numFmtId="164" fontId="0" fillId="2" borderId="35" xfId="0" applyNumberFormat="1" applyFill="1" applyBorder="1" applyAlignment="1">
      <alignment horizontal="right"/>
    </xf>
    <xf numFmtId="164" fontId="0" fillId="6" borderId="31" xfId="0" applyNumberFormat="1" applyFill="1" applyBorder="1" applyAlignment="1">
      <alignment horizontal="right"/>
    </xf>
    <xf numFmtId="164" fontId="0" fillId="6" borderId="33" xfId="0" applyNumberFormat="1" applyFill="1" applyBorder="1" applyAlignment="1">
      <alignment horizontal="right"/>
    </xf>
    <xf numFmtId="164" fontId="0" fillId="2" borderId="30" xfId="0" applyNumberFormat="1" applyFill="1" applyBorder="1" applyAlignment="1">
      <alignment horizontal="right"/>
    </xf>
    <xf numFmtId="164" fontId="0" fillId="6" borderId="32" xfId="0" applyNumberFormat="1" applyFill="1" applyBorder="1" applyAlignment="1">
      <alignment horizontal="right"/>
    </xf>
    <xf numFmtId="164" fontId="0" fillId="6" borderId="34" xfId="0" applyNumberFormat="1" applyFill="1" applyBorder="1" applyAlignment="1">
      <alignment horizontal="right"/>
    </xf>
    <xf numFmtId="164" fontId="1" fillId="10" borderId="65" xfId="0" applyNumberFormat="1" applyFont="1" applyFill="1" applyBorder="1" applyAlignment="1">
      <alignment horizontal="right"/>
    </xf>
    <xf numFmtId="164" fontId="6" fillId="2" borderId="3" xfId="0" applyNumberFormat="1" applyFont="1" applyFill="1" applyBorder="1" applyAlignment="1">
      <alignment horizontal="right"/>
    </xf>
    <xf numFmtId="164" fontId="6" fillId="2" borderId="4" xfId="0" applyNumberFormat="1" applyFont="1" applyFill="1" applyBorder="1" applyAlignment="1">
      <alignment horizontal="right"/>
    </xf>
    <xf numFmtId="164" fontId="6" fillId="2" borderId="5" xfId="0" applyNumberFormat="1" applyFont="1" applyFill="1" applyBorder="1" applyAlignment="1">
      <alignment horizontal="right"/>
    </xf>
    <xf numFmtId="164" fontId="6" fillId="2" borderId="6" xfId="0" applyNumberFormat="1" applyFont="1" applyFill="1" applyBorder="1" applyAlignment="1">
      <alignment horizontal="right"/>
    </xf>
    <xf numFmtId="164" fontId="6" fillId="6" borderId="6" xfId="0" applyNumberFormat="1" applyFont="1" applyFill="1" applyBorder="1" applyAlignment="1">
      <alignment horizontal="right"/>
    </xf>
    <xf numFmtId="164" fontId="6" fillId="2" borderId="7" xfId="0" applyNumberFormat="1" applyFont="1" applyFill="1" applyBorder="1" applyAlignment="1">
      <alignment horizontal="right"/>
    </xf>
    <xf numFmtId="164" fontId="6" fillId="2" borderId="8" xfId="0" applyNumberFormat="1" applyFont="1" applyFill="1" applyBorder="1" applyAlignment="1">
      <alignment horizontal="right"/>
    </xf>
    <xf numFmtId="164" fontId="0" fillId="2" borderId="9" xfId="0" applyNumberFormat="1" applyFill="1" applyBorder="1" applyAlignment="1">
      <alignment horizontal="right"/>
    </xf>
    <xf numFmtId="164" fontId="0" fillId="6" borderId="5" xfId="0" applyNumberFormat="1" applyFill="1" applyBorder="1" applyAlignment="1">
      <alignment horizontal="right"/>
    </xf>
    <xf numFmtId="164" fontId="0" fillId="6" borderId="7" xfId="0" applyNumberFormat="1" applyFill="1" applyBorder="1" applyAlignment="1">
      <alignment horizontal="right"/>
    </xf>
    <xf numFmtId="164" fontId="0" fillId="2" borderId="4" xfId="0" applyNumberFormat="1" applyFill="1" applyBorder="1" applyAlignment="1">
      <alignment horizontal="right"/>
    </xf>
    <xf numFmtId="164" fontId="0" fillId="6" borderId="6" xfId="0" applyNumberFormat="1" applyFill="1" applyBorder="1" applyAlignment="1">
      <alignment horizontal="right"/>
    </xf>
    <xf numFmtId="164" fontId="0" fillId="6" borderId="19" xfId="0" applyNumberFormat="1" applyFill="1" applyBorder="1" applyAlignment="1">
      <alignment horizontal="right"/>
    </xf>
    <xf numFmtId="164" fontId="1" fillId="10" borderId="66" xfId="0" applyNumberFormat="1" applyFont="1" applyFill="1" applyBorder="1" applyAlignment="1">
      <alignment horizontal="right"/>
    </xf>
    <xf numFmtId="164" fontId="4" fillId="3" borderId="3" xfId="1" applyNumberFormat="1" applyFont="1" applyFill="1" applyBorder="1" applyAlignment="1" applyProtection="1">
      <alignment horizontal="right"/>
    </xf>
    <xf numFmtId="164" fontId="4" fillId="2" borderId="3" xfId="1" applyNumberFormat="1" applyFont="1" applyFill="1" applyBorder="1" applyAlignment="1" applyProtection="1">
      <alignment horizontal="right"/>
    </xf>
    <xf numFmtId="164" fontId="4" fillId="2" borderId="4" xfId="1" applyNumberFormat="1" applyFont="1" applyFill="1" applyBorder="1" applyAlignment="1" applyProtection="1">
      <alignment horizontal="right"/>
    </xf>
    <xf numFmtId="164" fontId="4" fillId="2" borderId="5" xfId="1" applyNumberFormat="1" applyFont="1" applyFill="1" applyBorder="1" applyAlignment="1" applyProtection="1">
      <alignment horizontal="right"/>
    </xf>
    <xf numFmtId="164" fontId="4" fillId="2" borderId="6" xfId="1" applyNumberFormat="1" applyFont="1" applyFill="1" applyBorder="1" applyAlignment="1" applyProtection="1">
      <alignment horizontal="right"/>
    </xf>
    <xf numFmtId="164" fontId="4" fillId="6" borderId="6" xfId="1" applyNumberFormat="1" applyFont="1" applyFill="1" applyBorder="1" applyAlignment="1" applyProtection="1">
      <alignment horizontal="right"/>
    </xf>
    <xf numFmtId="164" fontId="4" fillId="2" borderId="7" xfId="1" applyNumberFormat="1" applyFont="1" applyFill="1" applyBorder="1" applyAlignment="1" applyProtection="1">
      <alignment horizontal="right"/>
    </xf>
    <xf numFmtId="164" fontId="4" fillId="2" borderId="9" xfId="1" applyNumberFormat="1" applyFont="1" applyFill="1" applyBorder="1" applyAlignment="1" applyProtection="1">
      <alignment horizontal="right"/>
    </xf>
    <xf numFmtId="164" fontId="4" fillId="6" borderId="5" xfId="1" applyNumberFormat="1" applyFont="1" applyFill="1" applyBorder="1" applyAlignment="1" applyProtection="1">
      <alignment horizontal="right"/>
    </xf>
    <xf numFmtId="164" fontId="4" fillId="6" borderId="7" xfId="1" applyNumberFormat="1" applyFont="1" applyFill="1" applyBorder="1" applyAlignment="1" applyProtection="1">
      <alignment horizontal="right"/>
    </xf>
    <xf numFmtId="164" fontId="4" fillId="6" borderId="19" xfId="1" applyNumberFormat="1" applyFont="1" applyFill="1" applyBorder="1" applyAlignment="1" applyProtection="1">
      <alignment horizontal="right"/>
    </xf>
    <xf numFmtId="164" fontId="6" fillId="2" borderId="3" xfId="0" applyNumberFormat="1" applyFont="1" applyFill="1" applyBorder="1" applyAlignment="1" applyProtection="1">
      <alignment horizontal="right"/>
      <protection locked="0"/>
    </xf>
    <xf numFmtId="164" fontId="6" fillId="2" borderId="4" xfId="0" applyNumberFormat="1" applyFont="1" applyFill="1" applyBorder="1" applyAlignment="1" applyProtection="1">
      <alignment horizontal="right"/>
      <protection locked="0"/>
    </xf>
    <xf numFmtId="164" fontId="6" fillId="2" borderId="5" xfId="0" applyNumberFormat="1" applyFont="1" applyFill="1" applyBorder="1" applyAlignment="1" applyProtection="1">
      <alignment horizontal="right"/>
      <protection locked="0"/>
    </xf>
    <xf numFmtId="164" fontId="6" fillId="2" borderId="6" xfId="0" applyNumberFormat="1" applyFont="1" applyFill="1" applyBorder="1" applyAlignment="1" applyProtection="1">
      <alignment horizontal="right"/>
      <protection locked="0"/>
    </xf>
    <xf numFmtId="164" fontId="6" fillId="6" borderId="6" xfId="0" applyNumberFormat="1" applyFont="1" applyFill="1" applyBorder="1" applyAlignment="1" applyProtection="1">
      <alignment horizontal="right"/>
      <protection locked="0"/>
    </xf>
    <xf numFmtId="164" fontId="6" fillId="2" borderId="7" xfId="0" applyNumberFormat="1" applyFont="1" applyFill="1" applyBorder="1" applyAlignment="1" applyProtection="1">
      <alignment horizontal="right"/>
      <protection locked="0"/>
    </xf>
    <xf numFmtId="164" fontId="0" fillId="2" borderId="9" xfId="0" applyNumberFormat="1" applyFill="1" applyBorder="1" applyAlignment="1" applyProtection="1">
      <alignment horizontal="right"/>
      <protection locked="0"/>
    </xf>
    <xf numFmtId="164" fontId="0" fillId="6" borderId="5" xfId="0" applyNumberFormat="1" applyFill="1" applyBorder="1" applyAlignment="1" applyProtection="1">
      <alignment horizontal="right"/>
      <protection locked="0"/>
    </xf>
    <xf numFmtId="164" fontId="0" fillId="6" borderId="7" xfId="0" applyNumberFormat="1" applyFill="1" applyBorder="1" applyAlignment="1" applyProtection="1">
      <alignment horizontal="right"/>
      <protection locked="0"/>
    </xf>
    <xf numFmtId="164" fontId="0" fillId="2" borderId="4" xfId="0" applyNumberFormat="1" applyFill="1" applyBorder="1" applyAlignment="1" applyProtection="1">
      <alignment horizontal="right"/>
      <protection locked="0"/>
    </xf>
    <xf numFmtId="164" fontId="6" fillId="6" borderId="5" xfId="0" applyNumberFormat="1" applyFont="1" applyFill="1" applyBorder="1" applyAlignment="1" applyProtection="1">
      <alignment horizontal="right"/>
      <protection locked="0"/>
    </xf>
    <xf numFmtId="164" fontId="6" fillId="6" borderId="7" xfId="0" applyNumberFormat="1" applyFont="1" applyFill="1" applyBorder="1" applyAlignment="1" applyProtection="1">
      <alignment horizontal="right"/>
      <protection locked="0"/>
    </xf>
    <xf numFmtId="164" fontId="6" fillId="6" borderId="19" xfId="0" applyNumberFormat="1" applyFont="1" applyFill="1" applyBorder="1" applyAlignment="1" applyProtection="1">
      <alignment horizontal="right"/>
      <protection locked="0"/>
    </xf>
    <xf numFmtId="164" fontId="1" fillId="10" borderId="66" xfId="0" applyNumberFormat="1" applyFont="1" applyFill="1" applyBorder="1" applyAlignment="1" applyProtection="1">
      <alignment horizontal="right"/>
      <protection locked="0"/>
    </xf>
    <xf numFmtId="164" fontId="6" fillId="2" borderId="9" xfId="0" applyNumberFormat="1" applyFont="1" applyFill="1" applyBorder="1" applyAlignment="1" applyProtection="1">
      <alignment horizontal="right"/>
      <protection locked="0"/>
    </xf>
    <xf numFmtId="164" fontId="6" fillId="10" borderId="66" xfId="0" applyNumberFormat="1" applyFont="1" applyFill="1" applyBorder="1" applyAlignment="1">
      <alignment horizontal="right"/>
    </xf>
    <xf numFmtId="164" fontId="5" fillId="2" borderId="3" xfId="1" applyNumberFormat="1" applyFont="1" applyFill="1" applyBorder="1" applyAlignment="1" applyProtection="1">
      <alignment horizontal="right"/>
      <protection locked="0"/>
    </xf>
    <xf numFmtId="164" fontId="5" fillId="2" borderId="4" xfId="1" applyNumberFormat="1" applyFont="1" applyFill="1" applyBorder="1" applyAlignment="1" applyProtection="1">
      <alignment horizontal="right"/>
      <protection locked="0"/>
    </xf>
    <xf numFmtId="164" fontId="5" fillId="2" borderId="5" xfId="1" applyNumberFormat="1" applyFont="1" applyFill="1" applyBorder="1" applyAlignment="1" applyProtection="1">
      <alignment horizontal="right"/>
      <protection locked="0"/>
    </xf>
    <xf numFmtId="164" fontId="5" fillId="2" borderId="6" xfId="1" applyNumberFormat="1" applyFont="1" applyFill="1" applyBorder="1" applyAlignment="1" applyProtection="1">
      <alignment horizontal="right"/>
      <protection locked="0"/>
    </xf>
    <xf numFmtId="164" fontId="5" fillId="6" borderId="6" xfId="1" applyNumberFormat="1" applyFont="1" applyFill="1" applyBorder="1" applyAlignment="1" applyProtection="1">
      <alignment horizontal="right"/>
      <protection locked="0"/>
    </xf>
    <xf numFmtId="164" fontId="5" fillId="2" borderId="7" xfId="1" applyNumberFormat="1" applyFont="1" applyFill="1" applyBorder="1" applyAlignment="1" applyProtection="1">
      <alignment horizontal="right"/>
      <protection locked="0"/>
    </xf>
    <xf numFmtId="164" fontId="5" fillId="2" borderId="4" xfId="1" applyNumberFormat="1" applyFont="1" applyFill="1" applyBorder="1" applyAlignment="1" applyProtection="1">
      <alignment horizontal="right"/>
    </xf>
    <xf numFmtId="164" fontId="5" fillId="2" borderId="8" xfId="1" applyNumberFormat="1" applyFont="1" applyFill="1" applyBorder="1" applyAlignment="1" applyProtection="1">
      <alignment horizontal="right"/>
    </xf>
    <xf numFmtId="164" fontId="5" fillId="2" borderId="9" xfId="1" applyNumberFormat="1" applyFont="1" applyFill="1" applyBorder="1" applyAlignment="1" applyProtection="1">
      <alignment horizontal="right"/>
      <protection locked="0"/>
    </xf>
    <xf numFmtId="164" fontId="5" fillId="6" borderId="5" xfId="1" applyNumberFormat="1" applyFont="1" applyFill="1" applyBorder="1" applyAlignment="1" applyProtection="1">
      <alignment horizontal="right"/>
      <protection locked="0"/>
    </xf>
    <xf numFmtId="164" fontId="5" fillId="6" borderId="7" xfId="1" applyNumberFormat="1" applyFont="1" applyFill="1" applyBorder="1" applyAlignment="1" applyProtection="1">
      <alignment horizontal="right"/>
      <protection locked="0"/>
    </xf>
    <xf numFmtId="164" fontId="6" fillId="2" borderId="3" xfId="1" applyNumberFormat="1" applyFont="1" applyFill="1" applyBorder="1" applyAlignment="1" applyProtection="1">
      <alignment horizontal="right"/>
      <protection locked="0"/>
    </xf>
    <xf numFmtId="164" fontId="6" fillId="2" borderId="4" xfId="1" applyNumberFormat="1" applyFont="1" applyFill="1" applyBorder="1" applyAlignment="1" applyProtection="1">
      <alignment horizontal="right"/>
      <protection locked="0"/>
    </xf>
    <xf numFmtId="164" fontId="6" fillId="2" borderId="5" xfId="1" applyNumberFormat="1" applyFont="1" applyFill="1" applyBorder="1" applyAlignment="1" applyProtection="1">
      <alignment horizontal="right"/>
      <protection locked="0"/>
    </xf>
    <xf numFmtId="164" fontId="6" fillId="2" borderId="6" xfId="1" applyNumberFormat="1" applyFont="1" applyFill="1" applyBorder="1" applyAlignment="1" applyProtection="1">
      <alignment horizontal="right"/>
      <protection locked="0"/>
    </xf>
    <xf numFmtId="164" fontId="6" fillId="6" borderId="6" xfId="1" applyNumberFormat="1" applyFont="1" applyFill="1" applyBorder="1" applyAlignment="1" applyProtection="1">
      <alignment horizontal="right"/>
      <protection locked="0"/>
    </xf>
    <xf numFmtId="164" fontId="6" fillId="2" borderId="7" xfId="1" applyNumberFormat="1" applyFont="1" applyFill="1" applyBorder="1" applyAlignment="1" applyProtection="1">
      <alignment horizontal="right"/>
      <protection locked="0"/>
    </xf>
    <xf numFmtId="164" fontId="6" fillId="2" borderId="4" xfId="1" applyNumberFormat="1" applyFont="1" applyFill="1" applyBorder="1" applyAlignment="1" applyProtection="1">
      <alignment horizontal="right"/>
    </xf>
    <xf numFmtId="164" fontId="6" fillId="2" borderId="8" xfId="1" applyNumberFormat="1" applyFont="1" applyFill="1" applyBorder="1" applyAlignment="1" applyProtection="1">
      <alignment horizontal="right"/>
    </xf>
    <xf numFmtId="164" fontId="6" fillId="2" borderId="9" xfId="1" applyNumberFormat="1" applyFont="1" applyFill="1" applyBorder="1" applyAlignment="1" applyProtection="1">
      <alignment horizontal="right"/>
      <protection locked="0"/>
    </xf>
    <xf numFmtId="164" fontId="6" fillId="6" borderId="5" xfId="1" applyNumberFormat="1" applyFont="1" applyFill="1" applyBorder="1" applyAlignment="1" applyProtection="1">
      <alignment horizontal="right"/>
      <protection locked="0"/>
    </xf>
    <xf numFmtId="164" fontId="6" fillId="6" borderId="7" xfId="1" applyNumberFormat="1" applyFont="1" applyFill="1" applyBorder="1" applyAlignment="1" applyProtection="1">
      <alignment horizontal="right"/>
      <protection locked="0"/>
    </xf>
    <xf numFmtId="164" fontId="6" fillId="6" borderId="19" xfId="1" applyNumberFormat="1" applyFont="1" applyFill="1" applyBorder="1" applyAlignment="1" applyProtection="1">
      <alignment horizontal="right"/>
      <protection locked="0"/>
    </xf>
    <xf numFmtId="164" fontId="6" fillId="10" borderId="66" xfId="1" applyNumberFormat="1" applyFont="1" applyFill="1" applyBorder="1" applyAlignment="1" applyProtection="1">
      <alignment horizontal="right"/>
    </xf>
    <xf numFmtId="164" fontId="0" fillId="2" borderId="9" xfId="1" applyNumberFormat="1" applyFont="1" applyFill="1" applyBorder="1" applyAlignment="1" applyProtection="1">
      <alignment horizontal="right"/>
      <protection locked="0"/>
    </xf>
    <xf numFmtId="164" fontId="1" fillId="6" borderId="5" xfId="1" applyNumberFormat="1" applyFont="1" applyFill="1" applyBorder="1" applyAlignment="1" applyProtection="1">
      <alignment horizontal="right"/>
      <protection locked="0"/>
    </xf>
    <xf numFmtId="164" fontId="1" fillId="6" borderId="7" xfId="1" applyNumberFormat="1" applyFont="1" applyFill="1" applyBorder="1" applyAlignment="1" applyProtection="1">
      <alignment horizontal="right"/>
      <protection locked="0"/>
    </xf>
    <xf numFmtId="164" fontId="1" fillId="6" borderId="6" xfId="1" applyNumberFormat="1" applyFont="1" applyFill="1" applyBorder="1" applyAlignment="1" applyProtection="1">
      <alignment horizontal="right"/>
      <protection locked="0"/>
    </xf>
    <xf numFmtId="164" fontId="0" fillId="2" borderId="4" xfId="1" applyNumberFormat="1" applyFont="1" applyFill="1" applyBorder="1" applyAlignment="1" applyProtection="1">
      <alignment horizontal="right"/>
      <protection locked="0"/>
    </xf>
    <xf numFmtId="164" fontId="1" fillId="10" borderId="66" xfId="1" applyNumberFormat="1" applyFont="1" applyFill="1" applyBorder="1" applyAlignment="1" applyProtection="1">
      <alignment horizontal="right"/>
    </xf>
    <xf numFmtId="164" fontId="0" fillId="6" borderId="19" xfId="0" applyNumberFormat="1" applyFill="1" applyBorder="1" applyAlignment="1" applyProtection="1">
      <alignment horizontal="right"/>
      <protection locked="0"/>
    </xf>
    <xf numFmtId="164" fontId="2" fillId="4" borderId="12" xfId="1" applyNumberFormat="1" applyFont="1" applyFill="1" applyBorder="1" applyAlignment="1" applyProtection="1">
      <alignment horizontal="right"/>
    </xf>
    <xf numFmtId="164" fontId="6" fillId="2" borderId="29" xfId="0" applyNumberFormat="1" applyFont="1" applyFill="1" applyBorder="1" applyAlignment="1" applyProtection="1">
      <alignment horizontal="right"/>
      <protection locked="0"/>
    </xf>
    <xf numFmtId="164" fontId="6" fillId="2" borderId="30" xfId="0" applyNumberFormat="1" applyFont="1" applyFill="1" applyBorder="1" applyAlignment="1" applyProtection="1">
      <alignment horizontal="right"/>
      <protection locked="0"/>
    </xf>
    <xf numFmtId="164" fontId="6" fillId="2" borderId="31" xfId="0" applyNumberFormat="1" applyFont="1" applyFill="1" applyBorder="1" applyAlignment="1" applyProtection="1">
      <alignment horizontal="right"/>
      <protection locked="0"/>
    </xf>
    <xf numFmtId="164" fontId="6" fillId="2" borderId="32" xfId="0" applyNumberFormat="1" applyFont="1" applyFill="1" applyBorder="1" applyAlignment="1" applyProtection="1">
      <alignment horizontal="right"/>
      <protection locked="0"/>
    </xf>
    <xf numFmtId="164" fontId="6" fillId="6" borderId="32" xfId="0" applyNumberFormat="1" applyFont="1" applyFill="1" applyBorder="1" applyAlignment="1" applyProtection="1">
      <alignment horizontal="right"/>
      <protection locked="0"/>
    </xf>
    <xf numFmtId="164" fontId="6" fillId="2" borderId="33" xfId="0" applyNumberFormat="1" applyFont="1" applyFill="1" applyBorder="1" applyAlignment="1" applyProtection="1">
      <alignment horizontal="right"/>
      <protection locked="0"/>
    </xf>
    <xf numFmtId="164" fontId="0" fillId="2" borderId="35" xfId="0" applyNumberFormat="1" applyFill="1" applyBorder="1" applyAlignment="1" applyProtection="1">
      <alignment horizontal="right"/>
      <protection locked="0"/>
    </xf>
    <xf numFmtId="164" fontId="0" fillId="6" borderId="31" xfId="0" applyNumberFormat="1" applyFill="1" applyBorder="1" applyAlignment="1" applyProtection="1">
      <alignment horizontal="right"/>
      <protection locked="0"/>
    </xf>
    <xf numFmtId="164" fontId="0" fillId="6" borderId="33" xfId="0" applyNumberFormat="1" applyFill="1" applyBorder="1" applyAlignment="1" applyProtection="1">
      <alignment horizontal="right"/>
      <protection locked="0"/>
    </xf>
    <xf numFmtId="164" fontId="0" fillId="2" borderId="30" xfId="0" applyNumberFormat="1" applyFill="1" applyBorder="1" applyAlignment="1" applyProtection="1">
      <alignment horizontal="right"/>
      <protection locked="0"/>
    </xf>
    <xf numFmtId="164" fontId="0" fillId="6" borderId="32" xfId="0" applyNumberFormat="1" applyFill="1" applyBorder="1" applyAlignment="1" applyProtection="1">
      <alignment horizontal="right"/>
      <protection locked="0"/>
    </xf>
    <xf numFmtId="164" fontId="0" fillId="6" borderId="37" xfId="0" applyNumberFormat="1" applyFill="1" applyBorder="1" applyAlignment="1" applyProtection="1">
      <alignment horizontal="right"/>
      <protection locked="0"/>
    </xf>
    <xf numFmtId="164" fontId="1" fillId="10" borderId="68" xfId="0" applyNumberFormat="1" applyFont="1" applyFill="1" applyBorder="1" applyAlignment="1">
      <alignment horizontal="right"/>
    </xf>
    <xf numFmtId="164" fontId="0" fillId="6" borderId="6" xfId="0" applyNumberFormat="1" applyFill="1" applyBorder="1" applyAlignment="1" applyProtection="1">
      <alignment horizontal="right"/>
      <protection locked="0"/>
    </xf>
    <xf numFmtId="164" fontId="5" fillId="2" borderId="3" xfId="1" applyNumberFormat="1" applyFont="1" applyFill="1" applyBorder="1" applyAlignment="1" applyProtection="1">
      <alignment horizontal="right"/>
    </xf>
    <xf numFmtId="164" fontId="1" fillId="6" borderId="19" xfId="1" applyNumberFormat="1" applyFont="1" applyFill="1" applyBorder="1" applyAlignment="1" applyProtection="1">
      <alignment horizontal="right"/>
      <protection locked="0"/>
    </xf>
    <xf numFmtId="164" fontId="11" fillId="10" borderId="66" xfId="1" applyNumberFormat="1" applyFont="1" applyFill="1" applyBorder="1" applyAlignment="1" applyProtection="1">
      <alignment horizontal="right"/>
    </xf>
    <xf numFmtId="164" fontId="5" fillId="6" borderId="19" xfId="1" applyNumberFormat="1" applyFont="1" applyFill="1" applyBorder="1" applyAlignment="1" applyProtection="1">
      <alignment horizontal="right"/>
      <protection locked="0"/>
    </xf>
    <xf numFmtId="164" fontId="4" fillId="2" borderId="29" xfId="0" applyNumberFormat="1" applyFont="1" applyFill="1" applyBorder="1" applyAlignment="1" applyProtection="1">
      <alignment horizontal="right"/>
      <protection locked="0"/>
    </xf>
    <xf numFmtId="164" fontId="4" fillId="2" borderId="30" xfId="0" applyNumberFormat="1" applyFont="1" applyFill="1" applyBorder="1" applyAlignment="1" applyProtection="1">
      <alignment horizontal="right"/>
      <protection locked="0"/>
    </xf>
    <xf numFmtId="164" fontId="4" fillId="2" borderId="31" xfId="0" applyNumberFormat="1" applyFont="1" applyFill="1" applyBorder="1" applyAlignment="1" applyProtection="1">
      <alignment horizontal="right"/>
      <protection locked="0"/>
    </xf>
    <xf numFmtId="164" fontId="4" fillId="2" borderId="32" xfId="0" applyNumberFormat="1" applyFont="1" applyFill="1" applyBorder="1" applyAlignment="1" applyProtection="1">
      <alignment horizontal="right"/>
      <protection locked="0"/>
    </xf>
    <xf numFmtId="164" fontId="4" fillId="6" borderId="32" xfId="0" applyNumberFormat="1" applyFont="1" applyFill="1" applyBorder="1" applyAlignment="1" applyProtection="1">
      <alignment horizontal="right"/>
      <protection locked="0"/>
    </xf>
    <xf numFmtId="164" fontId="4" fillId="2" borderId="33" xfId="0" applyNumberFormat="1" applyFont="1" applyFill="1" applyBorder="1" applyAlignment="1" applyProtection="1">
      <alignment horizontal="right"/>
      <protection locked="0"/>
    </xf>
    <xf numFmtId="164" fontId="4" fillId="2" borderId="30" xfId="0" applyNumberFormat="1" applyFont="1" applyFill="1" applyBorder="1" applyAlignment="1">
      <alignment horizontal="right"/>
    </xf>
    <xf numFmtId="164" fontId="4" fillId="2" borderId="34" xfId="0" applyNumberFormat="1" applyFont="1" applyFill="1" applyBorder="1" applyAlignment="1">
      <alignment horizontal="right"/>
    </xf>
    <xf numFmtId="164" fontId="4" fillId="2" borderId="35" xfId="0" applyNumberFormat="1" applyFont="1" applyFill="1" applyBorder="1" applyAlignment="1" applyProtection="1">
      <alignment horizontal="right"/>
      <protection locked="0"/>
    </xf>
    <xf numFmtId="164" fontId="4" fillId="6" borderId="31" xfId="0" applyNumberFormat="1" applyFont="1" applyFill="1" applyBorder="1" applyAlignment="1" applyProtection="1">
      <alignment horizontal="right"/>
      <protection locked="0"/>
    </xf>
    <xf numFmtId="164" fontId="4" fillId="6" borderId="33" xfId="0" applyNumberFormat="1" applyFont="1" applyFill="1" applyBorder="1" applyAlignment="1" applyProtection="1">
      <alignment horizontal="right"/>
      <protection locked="0"/>
    </xf>
    <xf numFmtId="164" fontId="4" fillId="6" borderId="37" xfId="0" applyNumberFormat="1" applyFont="1" applyFill="1" applyBorder="1" applyAlignment="1" applyProtection="1">
      <alignment horizontal="right"/>
      <protection locked="0"/>
    </xf>
    <xf numFmtId="164" fontId="4" fillId="10" borderId="68" xfId="0" applyNumberFormat="1" applyFont="1" applyFill="1" applyBorder="1" applyAlignment="1">
      <alignment horizontal="right"/>
    </xf>
    <xf numFmtId="164" fontId="4" fillId="2" borderId="3" xfId="0" applyNumberFormat="1" applyFont="1" applyFill="1" applyBorder="1" applyAlignment="1" applyProtection="1">
      <alignment horizontal="right"/>
      <protection locked="0"/>
    </xf>
    <xf numFmtId="164" fontId="4" fillId="2" borderId="4" xfId="0" applyNumberFormat="1" applyFont="1" applyFill="1" applyBorder="1" applyAlignment="1" applyProtection="1">
      <alignment horizontal="right"/>
      <protection locked="0"/>
    </xf>
    <xf numFmtId="164" fontId="4" fillId="2" borderId="5" xfId="0" applyNumberFormat="1" applyFont="1" applyFill="1" applyBorder="1" applyAlignment="1" applyProtection="1">
      <alignment horizontal="right"/>
      <protection locked="0"/>
    </xf>
    <xf numFmtId="164" fontId="4" fillId="2" borderId="6" xfId="0" applyNumberFormat="1" applyFont="1" applyFill="1" applyBorder="1" applyAlignment="1" applyProtection="1">
      <alignment horizontal="right"/>
      <protection locked="0"/>
    </xf>
    <xf numFmtId="164" fontId="4" fillId="6" borderId="6" xfId="0" applyNumberFormat="1" applyFont="1" applyFill="1" applyBorder="1" applyAlignment="1" applyProtection="1">
      <alignment horizontal="right"/>
      <protection locked="0"/>
    </xf>
    <xf numFmtId="164" fontId="4" fillId="2" borderId="7" xfId="0" applyNumberFormat="1" applyFont="1" applyFill="1" applyBorder="1" applyAlignment="1" applyProtection="1">
      <alignment horizontal="right"/>
      <protection locked="0"/>
    </xf>
    <xf numFmtId="164" fontId="4" fillId="2" borderId="8" xfId="0" applyNumberFormat="1" applyFont="1" applyFill="1" applyBorder="1" applyAlignment="1">
      <alignment horizontal="right"/>
    </xf>
    <xf numFmtId="164" fontId="4" fillId="2" borderId="9" xfId="0" applyNumberFormat="1" applyFont="1" applyFill="1" applyBorder="1" applyAlignment="1" applyProtection="1">
      <alignment horizontal="right"/>
      <protection locked="0"/>
    </xf>
    <xf numFmtId="164" fontId="4" fillId="6" borderId="5" xfId="0" applyNumberFormat="1" applyFont="1" applyFill="1" applyBorder="1" applyAlignment="1" applyProtection="1">
      <alignment horizontal="right"/>
      <protection locked="0"/>
    </xf>
    <xf numFmtId="164" fontId="4" fillId="6" borderId="7" xfId="0" applyNumberFormat="1" applyFont="1" applyFill="1" applyBorder="1" applyAlignment="1" applyProtection="1">
      <alignment horizontal="right"/>
      <protection locked="0"/>
    </xf>
    <xf numFmtId="164" fontId="4" fillId="6" borderId="19" xfId="0" applyNumberFormat="1" applyFont="1" applyFill="1" applyBorder="1" applyAlignment="1" applyProtection="1">
      <alignment horizontal="right"/>
      <protection locked="0"/>
    </xf>
    <xf numFmtId="164" fontId="4" fillId="10" borderId="66" xfId="0" applyNumberFormat="1" applyFont="1" applyFill="1" applyBorder="1" applyAlignment="1">
      <alignment horizontal="right"/>
    </xf>
    <xf numFmtId="164" fontId="4" fillId="2" borderId="3" xfId="1" applyNumberFormat="1" applyFont="1" applyFill="1" applyBorder="1" applyAlignment="1" applyProtection="1">
      <alignment horizontal="right"/>
      <protection locked="0"/>
    </xf>
    <xf numFmtId="164" fontId="4" fillId="2" borderId="5" xfId="1" applyNumberFormat="1" applyFont="1" applyFill="1" applyBorder="1" applyAlignment="1" applyProtection="1">
      <alignment horizontal="right"/>
      <protection locked="0"/>
    </xf>
    <xf numFmtId="164" fontId="4" fillId="2" borderId="6" xfId="1" applyNumberFormat="1" applyFont="1" applyFill="1" applyBorder="1" applyAlignment="1" applyProtection="1">
      <alignment horizontal="right"/>
      <protection locked="0"/>
    </xf>
    <xf numFmtId="164" fontId="4" fillId="2" borderId="7" xfId="1" applyNumberFormat="1" applyFont="1" applyFill="1" applyBorder="1" applyAlignment="1" applyProtection="1">
      <alignment horizontal="right"/>
      <protection locked="0"/>
    </xf>
    <xf numFmtId="164" fontId="4" fillId="2" borderId="41" xfId="1" applyNumberFormat="1" applyFont="1" applyFill="1" applyBorder="1" applyAlignment="1" applyProtection="1">
      <alignment horizontal="right"/>
      <protection locked="0"/>
    </xf>
    <xf numFmtId="164" fontId="4" fillId="2" borderId="51" xfId="1" applyNumberFormat="1" applyFont="1" applyFill="1" applyBorder="1" applyAlignment="1" applyProtection="1">
      <alignment horizontal="right"/>
      <protection locked="0"/>
    </xf>
    <xf numFmtId="164" fontId="4" fillId="2" borderId="52" xfId="1" applyNumberFormat="1" applyFont="1" applyFill="1" applyBorder="1" applyAlignment="1" applyProtection="1">
      <alignment horizontal="right"/>
      <protection locked="0"/>
    </xf>
    <xf numFmtId="164" fontId="4" fillId="2" borderId="53" xfId="1" applyNumberFormat="1" applyFont="1" applyFill="1" applyBorder="1" applyAlignment="1" applyProtection="1">
      <alignment horizontal="right"/>
      <protection locked="0"/>
    </xf>
    <xf numFmtId="164" fontId="4" fillId="2" borderId="54" xfId="1" applyNumberFormat="1" applyFont="1" applyFill="1" applyBorder="1" applyAlignment="1" applyProtection="1">
      <alignment horizontal="right"/>
      <protection locked="0"/>
    </xf>
    <xf numFmtId="164" fontId="4" fillId="6" borderId="54" xfId="1" applyNumberFormat="1" applyFont="1" applyFill="1" applyBorder="1" applyAlignment="1" applyProtection="1">
      <alignment horizontal="right"/>
      <protection locked="0"/>
    </xf>
    <xf numFmtId="164" fontId="4" fillId="2" borderId="55" xfId="1" applyNumberFormat="1" applyFont="1" applyFill="1" applyBorder="1" applyAlignment="1" applyProtection="1">
      <alignment horizontal="right"/>
      <protection locked="0"/>
    </xf>
    <xf numFmtId="164" fontId="4" fillId="2" borderId="52" xfId="1" applyNumberFormat="1" applyFont="1" applyFill="1" applyBorder="1" applyAlignment="1" applyProtection="1">
      <alignment horizontal="right"/>
    </xf>
    <xf numFmtId="164" fontId="4" fillId="2" borderId="56" xfId="1" applyNumberFormat="1" applyFont="1" applyFill="1" applyBorder="1" applyAlignment="1" applyProtection="1">
      <alignment horizontal="right"/>
    </xf>
    <xf numFmtId="164" fontId="4" fillId="2" borderId="57" xfId="1" applyNumberFormat="1" applyFont="1" applyFill="1" applyBorder="1" applyAlignment="1" applyProtection="1">
      <alignment horizontal="right"/>
      <protection locked="0"/>
    </xf>
    <xf numFmtId="164" fontId="4" fillId="6" borderId="53" xfId="1" applyNumberFormat="1" applyFont="1" applyFill="1" applyBorder="1" applyAlignment="1" applyProtection="1">
      <alignment horizontal="right"/>
      <protection locked="0"/>
    </xf>
    <xf numFmtId="164" fontId="4" fillId="6" borderId="55" xfId="1" applyNumberFormat="1" applyFont="1" applyFill="1" applyBorder="1" applyAlignment="1" applyProtection="1">
      <alignment horizontal="right"/>
      <protection locked="0"/>
    </xf>
    <xf numFmtId="164" fontId="4" fillId="6" borderId="58" xfId="1" applyNumberFormat="1" applyFont="1" applyFill="1" applyBorder="1" applyAlignment="1" applyProtection="1">
      <alignment horizontal="right"/>
      <protection locked="0"/>
    </xf>
    <xf numFmtId="164" fontId="4" fillId="10" borderId="71" xfId="1" applyNumberFormat="1" applyFont="1" applyFill="1" applyBorder="1" applyAlignment="1" applyProtection="1">
      <alignment horizontal="right"/>
    </xf>
    <xf numFmtId="164" fontId="2" fillId="5" borderId="12" xfId="1" applyNumberFormat="1" applyFont="1" applyFill="1" applyBorder="1" applyAlignment="1" applyProtection="1">
      <alignment horizontal="right"/>
    </xf>
    <xf numFmtId="1" fontId="6" fillId="2" borderId="4" xfId="1" quotePrefix="1" applyNumberFormat="1" applyFont="1" applyFill="1" applyBorder="1" applyProtection="1">
      <protection locked="0"/>
    </xf>
    <xf numFmtId="1" fontId="4" fillId="3" borderId="4" xfId="0" applyNumberFormat="1" applyFont="1" applyFill="1" applyBorder="1" applyAlignment="1">
      <alignment horizontal="right"/>
    </xf>
    <xf numFmtId="1" fontId="5" fillId="6" borderId="25" xfId="0" applyNumberFormat="1" applyFont="1" applyFill="1" applyBorder="1" applyAlignment="1">
      <alignment horizontal="center" vertical="center" wrapText="1"/>
    </xf>
    <xf numFmtId="1" fontId="6" fillId="6" borderId="30" xfId="0" applyNumberFormat="1" applyFont="1" applyFill="1" applyBorder="1"/>
    <xf numFmtId="1" fontId="6" fillId="6" borderId="4" xfId="0" applyNumberFormat="1" applyFont="1" applyFill="1" applyBorder="1"/>
    <xf numFmtId="1" fontId="4" fillId="7" borderId="4" xfId="1" applyNumberFormat="1" applyFont="1" applyFill="1" applyBorder="1" applyProtection="1"/>
    <xf numFmtId="1" fontId="4" fillId="6" borderId="4" xfId="1" applyNumberFormat="1" applyFont="1" applyFill="1" applyBorder="1" applyProtection="1"/>
    <xf numFmtId="1" fontId="6" fillId="6" borderId="4" xfId="0" applyNumberFormat="1" applyFont="1" applyFill="1" applyBorder="1" applyProtection="1">
      <protection locked="0"/>
    </xf>
    <xf numFmtId="1" fontId="2" fillId="8" borderId="13" xfId="1" applyNumberFormat="1" applyFont="1" applyFill="1" applyBorder="1" applyProtection="1"/>
    <xf numFmtId="1" fontId="6" fillId="6" borderId="30" xfId="0" applyNumberFormat="1" applyFont="1" applyFill="1" applyBorder="1" applyProtection="1">
      <protection locked="0"/>
    </xf>
    <xf numFmtId="1" fontId="5" fillId="6" borderId="4" xfId="1" applyNumberFormat="1" applyFont="1" applyFill="1" applyBorder="1" applyProtection="1"/>
    <xf numFmtId="1" fontId="4" fillId="6" borderId="4" xfId="0" applyNumberFormat="1" applyFont="1" applyFill="1" applyBorder="1" applyAlignment="1">
      <alignment horizontal="right"/>
    </xf>
    <xf numFmtId="1" fontId="4" fillId="6" borderId="30" xfId="0" applyNumberFormat="1" applyFont="1" applyFill="1" applyBorder="1" applyProtection="1">
      <protection locked="0"/>
    </xf>
    <xf numFmtId="1" fontId="4" fillId="6" borderId="4" xfId="0" applyNumberFormat="1" applyFont="1" applyFill="1" applyBorder="1" applyProtection="1">
      <protection locked="0"/>
    </xf>
    <xf numFmtId="1" fontId="4" fillId="6" borderId="4" xfId="1" applyNumberFormat="1" applyFont="1" applyFill="1" applyBorder="1" applyProtection="1">
      <protection locked="0"/>
    </xf>
    <xf numFmtId="1" fontId="4" fillId="6" borderId="42" xfId="1" applyNumberFormat="1" applyFont="1" applyFill="1" applyBorder="1" applyProtection="1">
      <protection locked="0"/>
    </xf>
    <xf numFmtId="1" fontId="4" fillId="6" borderId="52" xfId="1" applyNumberFormat="1" applyFont="1" applyFill="1" applyBorder="1" applyProtection="1">
      <protection locked="0"/>
    </xf>
    <xf numFmtId="1" fontId="2" fillId="9" borderId="13" xfId="1" applyNumberFormat="1" applyFont="1" applyFill="1" applyBorder="1" applyProtection="1"/>
    <xf numFmtId="1" fontId="6" fillId="6" borderId="7" xfId="1" quotePrefix="1" applyNumberFormat="1" applyFont="1" applyFill="1" applyBorder="1" applyProtection="1">
      <protection locked="0"/>
    </xf>
    <xf numFmtId="1" fontId="6" fillId="6" borderId="6" xfId="1" quotePrefix="1" applyNumberFormat="1" applyFont="1" applyFill="1" applyBorder="1" applyProtection="1">
      <protection locked="0"/>
    </xf>
    <xf numFmtId="164" fontId="6" fillId="2" borderId="3" xfId="0" quotePrefix="1" applyNumberFormat="1" applyFont="1" applyFill="1" applyBorder="1" applyAlignment="1" applyProtection="1">
      <alignment horizontal="right"/>
      <protection locked="0"/>
    </xf>
    <xf numFmtId="164" fontId="6" fillId="2" borderId="3" xfId="1" applyNumberFormat="1" applyFont="1" applyFill="1" applyBorder="1" applyAlignment="1" applyProtection="1">
      <alignment horizontal="right"/>
    </xf>
    <xf numFmtId="1" fontId="6" fillId="2" borderId="3" xfId="1" quotePrefix="1" applyNumberFormat="1" applyFont="1" applyFill="1" applyBorder="1" applyAlignment="1" applyProtection="1">
      <alignment horizontal="left"/>
      <protection locked="0"/>
    </xf>
    <xf numFmtId="1" fontId="6" fillId="2" borderId="3" xfId="1" applyNumberFormat="1" applyFont="1" applyFill="1" applyBorder="1" applyAlignment="1" applyProtection="1">
      <alignment horizontal="left"/>
      <protection locked="0"/>
    </xf>
    <xf numFmtId="1" fontId="6" fillId="6" borderId="87" xfId="0" applyNumberFormat="1" applyFont="1" applyFill="1" applyBorder="1"/>
    <xf numFmtId="1" fontId="6" fillId="6" borderId="88" xfId="0" applyNumberFormat="1" applyFont="1" applyFill="1" applyBorder="1"/>
    <xf numFmtId="1" fontId="6" fillId="6" borderId="88" xfId="0" applyNumberFormat="1" applyFont="1" applyFill="1" applyBorder="1" applyProtection="1">
      <protection locked="0"/>
    </xf>
    <xf numFmtId="1" fontId="6" fillId="6" borderId="88" xfId="1" applyNumberFormat="1" applyFont="1" applyFill="1" applyBorder="1" applyProtection="1">
      <protection locked="0"/>
    </xf>
    <xf numFmtId="1" fontId="10" fillId="6" borderId="88" xfId="0" applyNumberFormat="1" applyFont="1" applyFill="1" applyBorder="1" applyProtection="1">
      <protection locked="0"/>
    </xf>
    <xf numFmtId="1" fontId="10" fillId="6" borderId="88" xfId="1" applyNumberFormat="1" applyFont="1" applyFill="1" applyBorder="1" applyProtection="1">
      <protection locked="0"/>
    </xf>
    <xf numFmtId="1" fontId="6" fillId="6" borderId="87" xfId="0" applyNumberFormat="1" applyFont="1" applyFill="1" applyBorder="1" applyProtection="1">
      <protection locked="0"/>
    </xf>
    <xf numFmtId="1" fontId="6" fillId="6" borderId="90" xfId="1" applyNumberFormat="1" applyFont="1" applyFill="1" applyBorder="1" applyProtection="1">
      <protection locked="0"/>
    </xf>
    <xf numFmtId="1" fontId="17" fillId="2" borderId="63" xfId="0" applyNumberFormat="1" applyFont="1" applyFill="1" applyBorder="1"/>
    <xf numFmtId="0" fontId="17" fillId="0" borderId="0" xfId="0" applyFont="1"/>
    <xf numFmtId="1" fontId="12" fillId="0" borderId="0" xfId="0" applyNumberFormat="1" applyFont="1"/>
    <xf numFmtId="1" fontId="5" fillId="14" borderId="76" xfId="0" applyNumberFormat="1" applyFont="1" applyFill="1" applyBorder="1" applyAlignment="1">
      <alignment horizontal="center" vertical="center" wrapText="1"/>
    </xf>
    <xf numFmtId="1" fontId="0" fillId="6" borderId="27" xfId="0" applyNumberFormat="1" applyFill="1" applyBorder="1"/>
    <xf numFmtId="1" fontId="0" fillId="6" borderId="1" xfId="0" applyNumberFormat="1" applyFill="1" applyBorder="1"/>
    <xf numFmtId="1" fontId="4" fillId="7" borderId="1" xfId="1" applyNumberFormat="1" applyFont="1" applyFill="1" applyBorder="1" applyProtection="1"/>
    <xf numFmtId="1" fontId="4" fillId="6" borderId="1" xfId="1" applyNumberFormat="1" applyFont="1" applyFill="1" applyBorder="1" applyProtection="1"/>
    <xf numFmtId="1" fontId="0" fillId="6" borderId="1" xfId="0" applyNumberFormat="1" applyFill="1" applyBorder="1" applyProtection="1">
      <protection locked="0"/>
    </xf>
    <xf numFmtId="1" fontId="6" fillId="6" borderId="1" xfId="0" applyNumberFormat="1" applyFont="1" applyFill="1" applyBorder="1" applyProtection="1">
      <protection locked="0"/>
    </xf>
    <xf numFmtId="1" fontId="6" fillId="6" borderId="1" xfId="1" applyNumberFormat="1" applyFont="1" applyFill="1" applyBorder="1" applyProtection="1">
      <protection locked="0"/>
    </xf>
    <xf numFmtId="1" fontId="10" fillId="6" borderId="1" xfId="0" applyNumberFormat="1" applyFont="1" applyFill="1" applyBorder="1" applyProtection="1">
      <protection locked="0"/>
    </xf>
    <xf numFmtId="1" fontId="10" fillId="6" borderId="1" xfId="1" applyNumberFormat="1" applyFont="1" applyFill="1" applyBorder="1" applyProtection="1">
      <protection locked="0"/>
    </xf>
    <xf numFmtId="1" fontId="1" fillId="6" borderId="1" xfId="1" applyNumberFormat="1" applyFont="1" applyFill="1" applyBorder="1" applyProtection="1">
      <protection locked="0"/>
    </xf>
    <xf numFmtId="1" fontId="2" fillId="8" borderId="10" xfId="1" applyNumberFormat="1" applyFont="1" applyFill="1" applyBorder="1" applyProtection="1"/>
    <xf numFmtId="1" fontId="0" fillId="6" borderId="27" xfId="0" applyNumberFormat="1" applyFill="1" applyBorder="1" applyProtection="1">
      <protection locked="0"/>
    </xf>
    <xf numFmtId="1" fontId="5" fillId="6" borderId="1" xfId="1" applyNumberFormat="1" applyFont="1" applyFill="1" applyBorder="1" applyProtection="1"/>
    <xf numFmtId="1" fontId="5" fillId="6" borderId="1" xfId="1" applyNumberFormat="1" applyFont="1" applyFill="1" applyBorder="1" applyProtection="1">
      <protection locked="0"/>
    </xf>
    <xf numFmtId="1" fontId="4" fillId="6" borderId="1" xfId="1" applyNumberFormat="1" applyFont="1" applyFill="1" applyBorder="1" applyAlignment="1" applyProtection="1">
      <alignment horizontal="right"/>
      <protection locked="0"/>
    </xf>
    <xf numFmtId="1" fontId="4" fillId="6" borderId="27" xfId="0" applyNumberFormat="1" applyFont="1" applyFill="1" applyBorder="1" applyProtection="1">
      <protection locked="0"/>
    </xf>
    <xf numFmtId="1" fontId="4" fillId="6" borderId="1" xfId="0" applyNumberFormat="1" applyFont="1" applyFill="1" applyBorder="1" applyProtection="1">
      <protection locked="0"/>
    </xf>
    <xf numFmtId="1" fontId="4" fillId="6" borderId="1" xfId="1" applyNumberFormat="1" applyFont="1" applyFill="1" applyBorder="1" applyProtection="1">
      <protection locked="0"/>
    </xf>
    <xf numFmtId="1" fontId="6" fillId="6" borderId="39" xfId="1" applyNumberFormat="1" applyFont="1" applyFill="1" applyBorder="1" applyProtection="1">
      <protection locked="0"/>
    </xf>
    <xf numFmtId="1" fontId="4" fillId="6" borderId="39" xfId="1" applyNumberFormat="1" applyFont="1" applyFill="1" applyBorder="1" applyProtection="1">
      <protection locked="0"/>
    </xf>
    <xf numFmtId="1" fontId="4" fillId="6" borderId="0" xfId="1" applyNumberFormat="1" applyFont="1" applyFill="1" applyBorder="1" applyProtection="1">
      <protection locked="0"/>
    </xf>
    <xf numFmtId="1" fontId="2" fillId="9" borderId="10" xfId="1" applyNumberFormat="1" applyFont="1" applyFill="1" applyBorder="1" applyProtection="1"/>
    <xf numFmtId="1" fontId="5" fillId="6" borderId="86" xfId="0" applyNumberFormat="1" applyFont="1" applyFill="1" applyBorder="1" applyAlignment="1">
      <alignment horizontal="center" vertical="center" wrapText="1"/>
    </xf>
    <xf numFmtId="1" fontId="5" fillId="6" borderId="76" xfId="0" applyNumberFormat="1" applyFont="1" applyFill="1" applyBorder="1" applyAlignment="1">
      <alignment horizontal="center" vertical="center" wrapText="1"/>
    </xf>
    <xf numFmtId="1" fontId="4" fillId="6" borderId="30" xfId="0" applyNumberFormat="1" applyFont="1" applyFill="1" applyBorder="1"/>
    <xf numFmtId="1" fontId="4" fillId="6" borderId="4" xfId="0" applyNumberFormat="1" applyFont="1" applyFill="1" applyBorder="1"/>
    <xf numFmtId="1" fontId="4" fillId="6" borderId="42" xfId="1" applyNumberFormat="1" applyFont="1" applyFill="1" applyBorder="1" applyProtection="1"/>
    <xf numFmtId="1" fontId="4" fillId="6" borderId="52" xfId="1" applyNumberFormat="1" applyFont="1" applyFill="1" applyBorder="1" applyProtection="1"/>
    <xf numFmtId="0" fontId="0" fillId="0" borderId="0" xfId="0" applyAlignment="1">
      <alignment horizontal="left"/>
    </xf>
    <xf numFmtId="1" fontId="5" fillId="2" borderId="26" xfId="0" applyNumberFormat="1" applyFont="1" applyFill="1" applyBorder="1" applyAlignment="1">
      <alignment horizontal="left"/>
    </xf>
    <xf numFmtId="1" fontId="23" fillId="2" borderId="20" xfId="0" applyNumberFormat="1" applyFont="1" applyFill="1" applyBorder="1" applyAlignment="1">
      <alignment horizontal="left"/>
    </xf>
    <xf numFmtId="1" fontId="13" fillId="2" borderId="20" xfId="0" applyNumberFormat="1" applyFont="1" applyFill="1" applyBorder="1" applyAlignment="1">
      <alignment horizontal="left"/>
    </xf>
    <xf numFmtId="1" fontId="0" fillId="2" borderId="20" xfId="0" applyNumberFormat="1" applyFill="1" applyBorder="1" applyAlignment="1">
      <alignment horizontal="left"/>
    </xf>
    <xf numFmtId="1" fontId="7" fillId="2" borderId="20" xfId="0" applyNumberFormat="1" applyFont="1" applyFill="1" applyBorder="1" applyAlignment="1">
      <alignment horizontal="left" vertical="center" textRotation="90"/>
    </xf>
    <xf numFmtId="1" fontId="25" fillId="2" borderId="20" xfId="0" applyNumberFormat="1" applyFont="1" applyFill="1" applyBorder="1" applyAlignment="1">
      <alignment horizontal="left"/>
    </xf>
    <xf numFmtId="1" fontId="6" fillId="2" borderId="59" xfId="0" applyNumberFormat="1" applyFont="1" applyFill="1" applyBorder="1" applyAlignment="1">
      <alignment horizontal="left"/>
    </xf>
    <xf numFmtId="1" fontId="16" fillId="2" borderId="62" xfId="0" applyNumberFormat="1" applyFont="1" applyFill="1" applyBorder="1" applyAlignment="1">
      <alignment horizontal="left"/>
    </xf>
    <xf numFmtId="1" fontId="17" fillId="2" borderId="64" xfId="0" applyNumberFormat="1" applyFont="1" applyFill="1" applyBorder="1"/>
    <xf numFmtId="0" fontId="0" fillId="0" borderId="92" xfId="0" applyBorder="1"/>
    <xf numFmtId="0" fontId="0" fillId="0" borderId="93" xfId="0" applyBorder="1"/>
    <xf numFmtId="0" fontId="0" fillId="0" borderId="94" xfId="0" applyBorder="1"/>
    <xf numFmtId="0" fontId="0" fillId="0" borderId="96" xfId="0" applyBorder="1"/>
    <xf numFmtId="0" fontId="0" fillId="0" borderId="97" xfId="0" applyBorder="1"/>
    <xf numFmtId="0" fontId="0" fillId="0" borderId="98" xfId="0" applyBorder="1"/>
    <xf numFmtId="0" fontId="0" fillId="0" borderId="95" xfId="0" applyBorder="1"/>
    <xf numFmtId="0" fontId="0" fillId="0" borderId="99" xfId="0" applyBorder="1"/>
    <xf numFmtId="0" fontId="0" fillId="0" borderId="100" xfId="0" applyBorder="1"/>
    <xf numFmtId="0" fontId="4" fillId="0" borderId="94" xfId="0" applyFont="1" applyBorder="1"/>
    <xf numFmtId="0" fontId="4" fillId="0" borderId="99" xfId="0" applyFont="1" applyBorder="1"/>
    <xf numFmtId="0" fontId="4" fillId="0" borderId="97" xfId="0" applyFont="1" applyBorder="1"/>
    <xf numFmtId="0" fontId="0" fillId="0" borderId="101" xfId="0" applyBorder="1"/>
    <xf numFmtId="0" fontId="4" fillId="0" borderId="94" xfId="0" applyFont="1" applyBorder="1" applyAlignment="1">
      <alignment horizontal="left"/>
    </xf>
    <xf numFmtId="0" fontId="0" fillId="0" borderId="93" xfId="0" applyBorder="1" applyAlignment="1">
      <alignment horizontal="left"/>
    </xf>
    <xf numFmtId="0" fontId="0" fillId="0" borderId="92" xfId="0" applyBorder="1" applyAlignment="1">
      <alignment horizontal="left"/>
    </xf>
    <xf numFmtId="0" fontId="0" fillId="0" borderId="94" xfId="0" applyBorder="1" applyAlignment="1">
      <alignment horizontal="left"/>
    </xf>
    <xf numFmtId="0" fontId="0" fillId="0" borderId="102" xfId="0" applyBorder="1"/>
    <xf numFmtId="0" fontId="0" fillId="0" borderId="0" xfId="0" quotePrefix="1"/>
    <xf numFmtId="3" fontId="1" fillId="0" borderId="0" xfId="0" applyNumberFormat="1" applyFont="1" applyAlignment="1">
      <alignment horizontal="right" vertical="center"/>
    </xf>
    <xf numFmtId="0" fontId="1" fillId="0" borderId="0" xfId="0" applyFont="1" applyAlignment="1">
      <alignment horizontal="right" vertical="center"/>
    </xf>
    <xf numFmtId="3" fontId="0" fillId="0" borderId="0" xfId="0" applyNumberFormat="1"/>
    <xf numFmtId="0" fontId="28" fillId="0" borderId="0" xfId="0" applyFont="1" applyAlignment="1">
      <alignment vertical="center"/>
    </xf>
    <xf numFmtId="3" fontId="28" fillId="0" borderId="0" xfId="0" applyNumberFormat="1" applyFont="1" applyAlignment="1">
      <alignment vertical="center"/>
    </xf>
    <xf numFmtId="3" fontId="2" fillId="0" borderId="0" xfId="0" applyNumberFormat="1" applyFont="1"/>
    <xf numFmtId="0" fontId="0" fillId="0" borderId="0" xfId="0" quotePrefix="1" applyAlignment="1">
      <alignment wrapText="1"/>
    </xf>
    <xf numFmtId="0" fontId="0" fillId="0" borderId="0" xfId="0" applyAlignment="1">
      <alignment wrapText="1"/>
    </xf>
    <xf numFmtId="1" fontId="6" fillId="2" borderId="9" xfId="0" applyNumberFormat="1" applyFont="1" applyFill="1" applyBorder="1"/>
    <xf numFmtId="1" fontId="6" fillId="6" borderId="5" xfId="0" applyNumberFormat="1" applyFont="1" applyFill="1" applyBorder="1"/>
    <xf numFmtId="1" fontId="6" fillId="6" borderId="5" xfId="1" applyNumberFormat="1" applyFont="1" applyFill="1" applyBorder="1" applyProtection="1"/>
    <xf numFmtId="1" fontId="6" fillId="6" borderId="1" xfId="1" applyNumberFormat="1" applyFont="1" applyFill="1" applyBorder="1" applyProtection="1"/>
    <xf numFmtId="1" fontId="6" fillId="6" borderId="7" xfId="1" applyNumberFormat="1" applyFont="1" applyFill="1" applyBorder="1" applyProtection="1"/>
    <xf numFmtId="1" fontId="6" fillId="6" borderId="19" xfId="0" applyNumberFormat="1" applyFont="1" applyFill="1" applyBorder="1"/>
    <xf numFmtId="1" fontId="10" fillId="6" borderId="19" xfId="0" applyNumberFormat="1" applyFont="1" applyFill="1" applyBorder="1"/>
    <xf numFmtId="1" fontId="6" fillId="2" borderId="9" xfId="1" applyNumberFormat="1" applyFont="1" applyFill="1" applyBorder="1" applyProtection="1"/>
    <xf numFmtId="1" fontId="4" fillId="7" borderId="4" xfId="1" applyNumberFormat="1" applyFont="1" applyFill="1" applyBorder="1" applyAlignment="1" applyProtection="1">
      <alignment horizontal="right"/>
    </xf>
    <xf numFmtId="1" fontId="4" fillId="7" borderId="9" xfId="1" applyNumberFormat="1" applyFont="1" applyFill="1" applyBorder="1" applyAlignment="1" applyProtection="1">
      <alignment horizontal="right"/>
    </xf>
    <xf numFmtId="1" fontId="4" fillId="7" borderId="5" xfId="1" applyNumberFormat="1" applyFont="1" applyFill="1" applyBorder="1" applyAlignment="1" applyProtection="1">
      <alignment horizontal="right"/>
    </xf>
    <xf numFmtId="1" fontId="4" fillId="7" borderId="1" xfId="1" applyNumberFormat="1" applyFont="1" applyFill="1" applyBorder="1" applyAlignment="1" applyProtection="1">
      <alignment horizontal="right"/>
    </xf>
    <xf numFmtId="1" fontId="4" fillId="7" borderId="7" xfId="1" applyNumberFormat="1" applyFont="1" applyFill="1" applyBorder="1" applyAlignment="1" applyProtection="1">
      <alignment horizontal="right"/>
    </xf>
    <xf numFmtId="1" fontId="4" fillId="7" borderId="6" xfId="1" applyNumberFormat="1" applyFont="1" applyFill="1" applyBorder="1" applyAlignment="1" applyProtection="1">
      <alignment horizontal="right"/>
    </xf>
    <xf numFmtId="1" fontId="4" fillId="7" borderId="19" xfId="1" applyNumberFormat="1" applyFont="1" applyFill="1" applyBorder="1" applyAlignment="1" applyProtection="1">
      <alignment horizontal="right"/>
    </xf>
    <xf numFmtId="1" fontId="6" fillId="6" borderId="9" xfId="1" applyNumberFormat="1" applyFont="1" applyFill="1" applyBorder="1" applyProtection="1"/>
    <xf numFmtId="1" fontId="6" fillId="2" borderId="3" xfId="1" applyNumberFormat="1" applyFont="1" applyFill="1" applyBorder="1" applyProtection="1"/>
    <xf numFmtId="1" fontId="6" fillId="6" borderId="48" xfId="1" applyNumberFormat="1" applyFont="1" applyFill="1" applyBorder="1" applyProtection="1"/>
    <xf numFmtId="1" fontId="4" fillId="0" borderId="0" xfId="0" applyNumberFormat="1" applyFont="1"/>
    <xf numFmtId="1" fontId="6" fillId="15" borderId="3" xfId="1" applyNumberFormat="1" applyFont="1" applyFill="1" applyBorder="1" applyProtection="1"/>
    <xf numFmtId="1" fontId="6" fillId="15" borderId="3" xfId="0" applyNumberFormat="1" applyFont="1" applyFill="1" applyBorder="1"/>
    <xf numFmtId="1" fontId="5" fillId="0" borderId="86" xfId="0" applyNumberFormat="1" applyFont="1" applyBorder="1" applyAlignment="1">
      <alignment horizontal="center" vertical="center" wrapText="1"/>
    </xf>
    <xf numFmtId="164" fontId="6" fillId="6" borderId="41" xfId="1" applyNumberFormat="1" applyFont="1" applyFill="1" applyBorder="1" applyAlignment="1" applyProtection="1">
      <alignment horizontal="right"/>
    </xf>
    <xf numFmtId="0" fontId="0" fillId="0" borderId="104" xfId="0" applyBorder="1"/>
    <xf numFmtId="0" fontId="0" fillId="0" borderId="105" xfId="0" applyBorder="1"/>
    <xf numFmtId="0" fontId="0" fillId="0" borderId="106" xfId="0" applyBorder="1"/>
    <xf numFmtId="0" fontId="0" fillId="0" borderId="107" xfId="0" applyBorder="1"/>
    <xf numFmtId="0" fontId="0" fillId="0" borderId="108" xfId="0" applyBorder="1"/>
    <xf numFmtId="0" fontId="0" fillId="0" borderId="103" xfId="0" applyBorder="1"/>
    <xf numFmtId="0" fontId="0" fillId="0" borderId="109" xfId="0" applyBorder="1"/>
    <xf numFmtId="0" fontId="0" fillId="0" borderId="110" xfId="0" applyBorder="1"/>
    <xf numFmtId="0" fontId="0" fillId="0" borderId="111" xfId="0" applyBorder="1"/>
    <xf numFmtId="0" fontId="0" fillId="0" borderId="112" xfId="0" applyBorder="1"/>
    <xf numFmtId="0" fontId="4" fillId="0" borderId="105" xfId="0" applyFont="1" applyBorder="1"/>
    <xf numFmtId="0" fontId="4" fillId="0" borderId="109" xfId="0" applyFont="1" applyBorder="1"/>
    <xf numFmtId="0" fontId="0" fillId="16" borderId="94" xfId="0" applyFill="1" applyBorder="1"/>
    <xf numFmtId="0" fontId="0" fillId="16" borderId="99" xfId="0" applyFill="1" applyBorder="1"/>
    <xf numFmtId="0" fontId="0" fillId="16" borderId="97" xfId="0" applyFill="1" applyBorder="1"/>
    <xf numFmtId="0" fontId="0" fillId="16" borderId="102" xfId="0" applyFill="1" applyBorder="1"/>
    <xf numFmtId="0" fontId="0" fillId="16" borderId="102" xfId="0" applyFill="1" applyBorder="1" applyAlignment="1">
      <alignment horizontal="left"/>
    </xf>
    <xf numFmtId="0" fontId="0" fillId="16" borderId="108" xfId="0" applyFill="1" applyBorder="1"/>
    <xf numFmtId="0" fontId="0" fillId="16" borderId="112" xfId="0" applyFill="1" applyBorder="1"/>
    <xf numFmtId="1" fontId="10" fillId="2" borderId="3" xfId="0" applyNumberFormat="1" applyFont="1" applyFill="1" applyBorder="1"/>
    <xf numFmtId="1" fontId="10" fillId="15" borderId="3" xfId="0" applyNumberFormat="1" applyFont="1" applyFill="1" applyBorder="1"/>
    <xf numFmtId="1" fontId="10" fillId="2" borderId="9" xfId="0" applyNumberFormat="1" applyFont="1" applyFill="1" applyBorder="1"/>
    <xf numFmtId="1" fontId="10" fillId="6" borderId="5" xfId="1" applyNumberFormat="1" applyFont="1" applyFill="1" applyBorder="1" applyProtection="1"/>
    <xf numFmtId="1" fontId="10" fillId="6" borderId="1" xfId="1" applyNumberFormat="1" applyFont="1" applyFill="1" applyBorder="1" applyProtection="1"/>
    <xf numFmtId="1" fontId="10" fillId="6" borderId="7" xfId="1" applyNumberFormat="1" applyFont="1" applyFill="1" applyBorder="1" applyProtection="1"/>
    <xf numFmtId="1" fontId="10" fillId="6" borderId="5" xfId="0" applyNumberFormat="1" applyFont="1" applyFill="1" applyBorder="1"/>
    <xf numFmtId="1" fontId="10" fillId="0" borderId="3" xfId="0" applyNumberFormat="1" applyFont="1" applyBorder="1"/>
    <xf numFmtId="1" fontId="6" fillId="0" borderId="3" xfId="0" applyNumberFormat="1" applyFont="1" applyBorder="1"/>
    <xf numFmtId="1" fontId="6" fillId="2" borderId="4" xfId="0" quotePrefix="1" applyNumberFormat="1" applyFont="1" applyFill="1" applyBorder="1" applyProtection="1">
      <protection locked="0"/>
    </xf>
    <xf numFmtId="1" fontId="6" fillId="6" borderId="6" xfId="0" quotePrefix="1" applyNumberFormat="1" applyFont="1" applyFill="1" applyBorder="1" applyProtection="1">
      <protection locked="0"/>
    </xf>
    <xf numFmtId="1" fontId="6" fillId="2" borderId="3" xfId="1" quotePrefix="1" applyNumberFormat="1" applyFont="1" applyFill="1" applyBorder="1" applyProtection="1"/>
    <xf numFmtId="1" fontId="1" fillId="3" borderId="4" xfId="1" quotePrefix="1" applyNumberFormat="1" applyFont="1" applyFill="1" applyBorder="1" applyProtection="1">
      <protection locked="0"/>
    </xf>
    <xf numFmtId="1" fontId="6" fillId="6" borderId="41" xfId="1" quotePrefix="1" applyNumberFormat="1" applyFont="1" applyFill="1" applyBorder="1" applyProtection="1">
      <protection locked="0"/>
    </xf>
    <xf numFmtId="1" fontId="6" fillId="6" borderId="4" xfId="1" quotePrefix="1" applyNumberFormat="1" applyFont="1" applyFill="1" applyBorder="1" applyProtection="1">
      <protection locked="0"/>
    </xf>
    <xf numFmtId="1" fontId="6" fillId="2" borderId="9" xfId="1" quotePrefix="1" applyNumberFormat="1" applyFont="1" applyFill="1" applyBorder="1" applyProtection="1">
      <protection locked="0"/>
    </xf>
    <xf numFmtId="1" fontId="6" fillId="6" borderId="1" xfId="1" quotePrefix="1" applyNumberFormat="1" applyFont="1" applyFill="1" applyBorder="1" applyProtection="1">
      <protection locked="0"/>
    </xf>
    <xf numFmtId="1" fontId="6" fillId="6" borderId="88" xfId="0" quotePrefix="1" applyNumberFormat="1" applyFont="1" applyFill="1" applyBorder="1" applyProtection="1">
      <protection locked="0"/>
    </xf>
    <xf numFmtId="1" fontId="1" fillId="3" borderId="9" xfId="1" applyNumberFormat="1" applyFont="1" applyFill="1" applyBorder="1" applyProtection="1"/>
    <xf numFmtId="1" fontId="1" fillId="7" borderId="7" xfId="1" applyNumberFormat="1" applyFont="1" applyFill="1" applyBorder="1" applyProtection="1">
      <protection locked="0"/>
    </xf>
    <xf numFmtId="1" fontId="1" fillId="3" borderId="9" xfId="1" applyNumberFormat="1" applyFont="1" applyFill="1" applyBorder="1" applyProtection="1">
      <protection locked="0"/>
    </xf>
    <xf numFmtId="1" fontId="0" fillId="10" borderId="65" xfId="0" applyNumberFormat="1" applyFill="1" applyBorder="1"/>
    <xf numFmtId="1" fontId="0" fillId="10" borderId="66" xfId="0" applyNumberFormat="1" applyFill="1" applyBorder="1"/>
    <xf numFmtId="1" fontId="1" fillId="3" borderId="3" xfId="1" applyNumberFormat="1" applyFont="1" applyFill="1" applyBorder="1" applyProtection="1"/>
    <xf numFmtId="1" fontId="1" fillId="3" borderId="4" xfId="1" applyNumberFormat="1" applyFont="1" applyFill="1" applyBorder="1" applyProtection="1"/>
    <xf numFmtId="1" fontId="1" fillId="3" borderId="5" xfId="1" applyNumberFormat="1" applyFont="1" applyFill="1" applyBorder="1" applyProtection="1"/>
    <xf numFmtId="1" fontId="1" fillId="3" borderId="6" xfId="1" applyNumberFormat="1" applyFont="1" applyFill="1" applyBorder="1" applyProtection="1"/>
    <xf numFmtId="1" fontId="1" fillId="7" borderId="6" xfId="1" applyNumberFormat="1" applyFont="1" applyFill="1" applyBorder="1" applyProtection="1"/>
    <xf numFmtId="1" fontId="1" fillId="7" borderId="88" xfId="1" applyNumberFormat="1" applyFont="1" applyFill="1" applyBorder="1" applyProtection="1"/>
    <xf numFmtId="1" fontId="1" fillId="3" borderId="7" xfId="1" applyNumberFormat="1" applyFont="1" applyFill="1" applyBorder="1" applyProtection="1"/>
    <xf numFmtId="1" fontId="0" fillId="3" borderId="8" xfId="0" applyNumberFormat="1" applyFill="1" applyBorder="1" applyAlignment="1">
      <alignment horizontal="right"/>
    </xf>
    <xf numFmtId="1" fontId="1" fillId="7" borderId="5" xfId="1" applyNumberFormat="1" applyFont="1" applyFill="1" applyBorder="1" applyProtection="1"/>
    <xf numFmtId="1" fontId="1" fillId="7" borderId="1" xfId="1" applyNumberFormat="1" applyFont="1" applyFill="1" applyBorder="1" applyProtection="1"/>
    <xf numFmtId="1" fontId="1" fillId="7" borderId="7" xfId="1" applyNumberFormat="1" applyFont="1" applyFill="1" applyBorder="1" applyProtection="1"/>
    <xf numFmtId="1" fontId="1" fillId="7" borderId="19" xfId="1" applyNumberFormat="1" applyFont="1" applyFill="1" applyBorder="1" applyProtection="1"/>
    <xf numFmtId="1" fontId="1" fillId="11" borderId="66" xfId="1" applyNumberFormat="1" applyFont="1" applyFill="1" applyBorder="1" applyProtection="1"/>
    <xf numFmtId="1" fontId="1" fillId="2" borderId="3" xfId="1" applyNumberFormat="1" applyFont="1" applyFill="1" applyBorder="1" applyProtection="1"/>
    <xf numFmtId="1" fontId="1" fillId="2" borderId="4" xfId="1" applyNumberFormat="1" applyFont="1" applyFill="1" applyBorder="1" applyProtection="1"/>
    <xf numFmtId="1" fontId="1" fillId="2" borderId="5" xfId="1" applyNumberFormat="1" applyFont="1" applyFill="1" applyBorder="1" applyProtection="1"/>
    <xf numFmtId="1" fontId="1" fillId="2" borderId="6" xfId="1" applyNumberFormat="1" applyFont="1" applyFill="1" applyBorder="1" applyProtection="1"/>
    <xf numFmtId="1" fontId="1" fillId="6" borderId="6" xfId="1" applyNumberFormat="1" applyFont="1" applyFill="1" applyBorder="1" applyProtection="1"/>
    <xf numFmtId="1" fontId="1" fillId="6" borderId="88" xfId="1" applyNumberFormat="1" applyFont="1" applyFill="1" applyBorder="1" applyProtection="1"/>
    <xf numFmtId="1" fontId="1" fillId="2" borderId="7" xfId="1" applyNumberFormat="1" applyFont="1" applyFill="1" applyBorder="1" applyProtection="1"/>
    <xf numFmtId="1" fontId="0" fillId="2" borderId="8" xfId="0" applyNumberFormat="1" applyFill="1" applyBorder="1" applyAlignment="1">
      <alignment horizontal="right"/>
    </xf>
    <xf numFmtId="1" fontId="1" fillId="2" borderId="9" xfId="1" applyNumberFormat="1" applyFont="1" applyFill="1" applyBorder="1" applyProtection="1"/>
    <xf numFmtId="1" fontId="1" fillId="6" borderId="5" xfId="1" applyNumberFormat="1" applyFont="1" applyFill="1" applyBorder="1" applyProtection="1"/>
    <xf numFmtId="1" fontId="1" fillId="6" borderId="1" xfId="1" applyNumberFormat="1" applyFont="1" applyFill="1" applyBorder="1" applyProtection="1"/>
    <xf numFmtId="1" fontId="1" fillId="6" borderId="7" xfId="1" applyNumberFormat="1" applyFont="1" applyFill="1" applyBorder="1" applyProtection="1"/>
    <xf numFmtId="1" fontId="1" fillId="6" borderId="19" xfId="1" applyNumberFormat="1" applyFont="1" applyFill="1" applyBorder="1" applyProtection="1"/>
    <xf numFmtId="1" fontId="0" fillId="10" borderId="66" xfId="0" applyNumberFormat="1" applyFill="1" applyBorder="1" applyProtection="1">
      <protection locked="0"/>
    </xf>
    <xf numFmtId="1" fontId="1" fillId="3" borderId="8" xfId="1" applyNumberFormat="1" applyFont="1" applyFill="1" applyBorder="1" applyProtection="1"/>
    <xf numFmtId="1" fontId="1" fillId="2" borderId="8" xfId="1" applyNumberFormat="1" applyFont="1" applyFill="1" applyBorder="1" applyProtection="1"/>
    <xf numFmtId="1" fontId="1" fillId="2" borderId="9" xfId="1" applyNumberFormat="1" applyFont="1" applyFill="1" applyBorder="1" applyProtection="1">
      <protection locked="0"/>
    </xf>
    <xf numFmtId="1" fontId="1" fillId="2" borderId="4" xfId="1" applyNumberFormat="1" applyFont="1" applyFill="1" applyBorder="1" applyProtection="1">
      <protection locked="0"/>
    </xf>
    <xf numFmtId="1" fontId="1" fillId="3" borderId="3" xfId="1" applyNumberFormat="1" applyFont="1" applyFill="1" applyBorder="1" applyProtection="1">
      <protection locked="0"/>
    </xf>
    <xf numFmtId="1" fontId="1" fillId="3" borderId="5" xfId="1" applyNumberFormat="1" applyFont="1" applyFill="1" applyBorder="1" applyProtection="1">
      <protection locked="0"/>
    </xf>
    <xf numFmtId="1" fontId="1" fillId="3" borderId="6" xfId="1" applyNumberFormat="1" applyFont="1" applyFill="1" applyBorder="1" applyProtection="1">
      <protection locked="0"/>
    </xf>
    <xf numFmtId="1" fontId="1" fillId="7" borderId="6" xfId="1" applyNumberFormat="1" applyFont="1" applyFill="1" applyBorder="1" applyProtection="1">
      <protection locked="0"/>
    </xf>
    <xf numFmtId="1" fontId="1" fillId="7" borderId="88" xfId="1" applyNumberFormat="1" applyFont="1" applyFill="1" applyBorder="1" applyProtection="1">
      <protection locked="0"/>
    </xf>
    <xf numFmtId="1" fontId="1" fillId="3" borderId="7" xfId="1" applyNumberFormat="1" applyFont="1" applyFill="1" applyBorder="1" applyProtection="1">
      <protection locked="0"/>
    </xf>
    <xf numFmtId="1" fontId="1" fillId="7" borderId="5" xfId="1" applyNumberFormat="1" applyFont="1" applyFill="1" applyBorder="1" applyProtection="1">
      <protection locked="0"/>
    </xf>
    <xf numFmtId="1" fontId="1" fillId="7" borderId="1" xfId="1" applyNumberFormat="1" applyFont="1" applyFill="1" applyBorder="1" applyProtection="1">
      <protection locked="0"/>
    </xf>
    <xf numFmtId="1" fontId="1" fillId="3" borderId="4" xfId="1" applyNumberFormat="1" applyFont="1" applyFill="1" applyBorder="1" applyProtection="1">
      <protection locked="0"/>
    </xf>
    <xf numFmtId="1" fontId="1" fillId="7" borderId="19" xfId="1" applyNumberFormat="1" applyFont="1" applyFill="1" applyBorder="1" applyProtection="1">
      <protection locked="0"/>
    </xf>
    <xf numFmtId="1" fontId="12" fillId="4" borderId="12" xfId="1" applyNumberFormat="1" applyFont="1" applyFill="1" applyBorder="1" applyProtection="1"/>
    <xf numFmtId="1" fontId="12" fillId="4" borderId="13" xfId="1" applyNumberFormat="1" applyFont="1" applyFill="1" applyBorder="1" applyProtection="1"/>
    <xf numFmtId="1" fontId="12" fillId="4" borderId="14" xfId="1" applyNumberFormat="1" applyFont="1" applyFill="1" applyBorder="1" applyProtection="1"/>
    <xf numFmtId="1" fontId="12" fillId="4" borderId="15" xfId="1" applyNumberFormat="1" applyFont="1" applyFill="1" applyBorder="1" applyProtection="1"/>
    <xf numFmtId="1" fontId="12" fillId="8" borderId="15" xfId="1" applyNumberFormat="1" applyFont="1" applyFill="1" applyBorder="1" applyProtection="1"/>
    <xf numFmtId="1" fontId="12" fillId="8" borderId="89" xfId="1" applyNumberFormat="1" applyFont="1" applyFill="1" applyBorder="1" applyProtection="1"/>
    <xf numFmtId="1" fontId="12" fillId="4" borderId="16" xfId="1" applyNumberFormat="1" applyFont="1" applyFill="1" applyBorder="1" applyProtection="1"/>
    <xf numFmtId="1" fontId="12" fillId="4" borderId="17" xfId="1" applyNumberFormat="1" applyFont="1" applyFill="1" applyBorder="1" applyProtection="1"/>
    <xf numFmtId="1" fontId="12" fillId="4" borderId="18" xfId="1" applyNumberFormat="1" applyFont="1" applyFill="1" applyBorder="1" applyProtection="1"/>
    <xf numFmtId="1" fontId="12" fillId="8" borderId="14" xfId="1" applyNumberFormat="1" applyFont="1" applyFill="1" applyBorder="1" applyProtection="1"/>
    <xf numFmtId="1" fontId="12" fillId="8" borderId="10" xfId="1" applyNumberFormat="1" applyFont="1" applyFill="1" applyBorder="1" applyProtection="1"/>
    <xf numFmtId="1" fontId="12" fillId="8" borderId="16" xfId="1" applyNumberFormat="1" applyFont="1" applyFill="1" applyBorder="1" applyProtection="1"/>
    <xf numFmtId="1" fontId="12" fillId="8" borderId="36" xfId="1" applyNumberFormat="1" applyFont="1" applyFill="1" applyBorder="1" applyProtection="1"/>
    <xf numFmtId="1" fontId="12" fillId="12" borderId="67" xfId="1" applyNumberFormat="1" applyFont="1" applyFill="1" applyBorder="1" applyProtection="1"/>
    <xf numFmtId="1" fontId="0" fillId="10" borderId="68" xfId="0" applyNumberFormat="1" applyFill="1" applyBorder="1"/>
    <xf numFmtId="1" fontId="0" fillId="3" borderId="5" xfId="0" applyNumberFormat="1" applyFill="1" applyBorder="1" applyAlignment="1">
      <alignment horizontal="right"/>
    </xf>
    <xf numFmtId="1" fontId="0" fillId="2" borderId="5" xfId="0" applyNumberFormat="1" applyFill="1" applyBorder="1" applyAlignment="1">
      <alignment horizontal="right"/>
    </xf>
    <xf numFmtId="1" fontId="6" fillId="2" borderId="5" xfId="1" applyNumberFormat="1" applyFont="1" applyFill="1" applyBorder="1" applyProtection="1"/>
    <xf numFmtId="1" fontId="6" fillId="2" borderId="6" xfId="1" applyNumberFormat="1" applyFont="1" applyFill="1" applyBorder="1" applyProtection="1"/>
    <xf numFmtId="1" fontId="6" fillId="6" borderId="6" xfId="1" applyNumberFormat="1" applyFont="1" applyFill="1" applyBorder="1" applyProtection="1"/>
    <xf numFmtId="1" fontId="6" fillId="6" borderId="88" xfId="1" applyNumberFormat="1" applyFont="1" applyFill="1" applyBorder="1" applyProtection="1"/>
    <xf numFmtId="1" fontId="6" fillId="2" borderId="7" xfId="1" applyNumberFormat="1" applyFont="1" applyFill="1" applyBorder="1" applyProtection="1"/>
    <xf numFmtId="1" fontId="1" fillId="2" borderId="5" xfId="1" applyNumberFormat="1" applyFont="1" applyFill="1" applyBorder="1" applyProtection="1">
      <protection locked="0"/>
    </xf>
    <xf numFmtId="1" fontId="0" fillId="7" borderId="3" xfId="0" applyNumberFormat="1" applyFill="1" applyBorder="1" applyAlignment="1">
      <alignment horizontal="right"/>
    </xf>
    <xf numFmtId="1" fontId="0" fillId="7" borderId="4" xfId="0" applyNumberFormat="1" applyFill="1" applyBorder="1" applyAlignment="1">
      <alignment horizontal="right"/>
    </xf>
    <xf numFmtId="1" fontId="0" fillId="7" borderId="5" xfId="0" applyNumberFormat="1" applyFill="1" applyBorder="1" applyAlignment="1">
      <alignment horizontal="right"/>
    </xf>
    <xf numFmtId="1" fontId="0" fillId="7" borderId="6" xfId="0" applyNumberFormat="1" applyFill="1" applyBorder="1" applyAlignment="1">
      <alignment horizontal="right"/>
    </xf>
    <xf numFmtId="1" fontId="0" fillId="7" borderId="88" xfId="0" applyNumberFormat="1" applyFill="1" applyBorder="1" applyAlignment="1">
      <alignment horizontal="right"/>
    </xf>
    <xf numFmtId="1" fontId="0" fillId="7" borderId="7" xfId="0" applyNumberFormat="1" applyFill="1" applyBorder="1" applyAlignment="1">
      <alignment horizontal="right"/>
    </xf>
    <xf numFmtId="1" fontId="1" fillId="7" borderId="4" xfId="1" applyNumberFormat="1" applyFont="1" applyFill="1" applyBorder="1" applyAlignment="1" applyProtection="1">
      <alignment horizontal="right"/>
      <protection locked="0"/>
    </xf>
    <xf numFmtId="1" fontId="1" fillId="7" borderId="8" xfId="1" applyNumberFormat="1" applyFont="1" applyFill="1" applyBorder="1" applyAlignment="1" applyProtection="1">
      <alignment horizontal="right"/>
    </xf>
    <xf numFmtId="1" fontId="1" fillId="7" borderId="9" xfId="1" applyNumberFormat="1" applyFont="1" applyFill="1" applyBorder="1" applyAlignment="1" applyProtection="1">
      <alignment horizontal="right"/>
      <protection locked="0"/>
    </xf>
    <xf numFmtId="1" fontId="1" fillId="7" borderId="5" xfId="1" applyNumberFormat="1" applyFont="1" applyFill="1" applyBorder="1" applyAlignment="1" applyProtection="1">
      <alignment horizontal="right"/>
      <protection locked="0"/>
    </xf>
    <xf numFmtId="1" fontId="1" fillId="7" borderId="1" xfId="1" applyNumberFormat="1" applyFont="1" applyFill="1" applyBorder="1" applyAlignment="1" applyProtection="1">
      <alignment horizontal="right"/>
      <protection locked="0"/>
    </xf>
    <xf numFmtId="1" fontId="1" fillId="7" borderId="7" xfId="1" applyNumberFormat="1" applyFont="1" applyFill="1" applyBorder="1" applyAlignment="1" applyProtection="1">
      <alignment horizontal="right"/>
      <protection locked="0"/>
    </xf>
    <xf numFmtId="1" fontId="1" fillId="7" borderId="6" xfId="1" applyNumberFormat="1" applyFont="1" applyFill="1" applyBorder="1" applyAlignment="1" applyProtection="1">
      <alignment horizontal="right"/>
      <protection locked="0"/>
    </xf>
    <xf numFmtId="1" fontId="1" fillId="7" borderId="19" xfId="1" applyNumberFormat="1" applyFont="1" applyFill="1" applyBorder="1" applyAlignment="1" applyProtection="1">
      <alignment horizontal="right"/>
      <protection locked="0"/>
    </xf>
    <xf numFmtId="1" fontId="1" fillId="11" borderId="66" xfId="1" applyNumberFormat="1" applyFont="1" applyFill="1" applyBorder="1" applyAlignment="1" applyProtection="1">
      <alignment horizontal="right"/>
    </xf>
    <xf numFmtId="1" fontId="0" fillId="2" borderId="3" xfId="0" applyNumberFormat="1" applyFill="1" applyBorder="1" applyAlignment="1">
      <alignment horizontal="right"/>
    </xf>
    <xf numFmtId="1" fontId="0" fillId="2" borderId="4" xfId="0" applyNumberFormat="1" applyFill="1" applyBorder="1" applyAlignment="1">
      <alignment horizontal="right"/>
    </xf>
    <xf numFmtId="1" fontId="0" fillId="2" borderId="6" xfId="0" applyNumberFormat="1" applyFill="1" applyBorder="1" applyAlignment="1">
      <alignment horizontal="right"/>
    </xf>
    <xf numFmtId="1" fontId="0" fillId="6" borderId="6" xfId="0" applyNumberFormat="1" applyFill="1" applyBorder="1" applyAlignment="1">
      <alignment horizontal="right"/>
    </xf>
    <xf numFmtId="1" fontId="0" fillId="6" borderId="88" xfId="0" applyNumberFormat="1" applyFill="1" applyBorder="1" applyAlignment="1">
      <alignment horizontal="right"/>
    </xf>
    <xf numFmtId="1" fontId="0" fillId="2" borderId="7" xfId="0" applyNumberFormat="1" applyFill="1" applyBorder="1" applyAlignment="1">
      <alignment horizontal="right"/>
    </xf>
    <xf numFmtId="1" fontId="1" fillId="2" borderId="4" xfId="1" applyNumberFormat="1" applyFont="1" applyFill="1" applyBorder="1" applyAlignment="1" applyProtection="1">
      <alignment horizontal="right"/>
      <protection locked="0"/>
    </xf>
    <xf numFmtId="1" fontId="1" fillId="2" borderId="8" xfId="1" applyNumberFormat="1" applyFont="1" applyFill="1" applyBorder="1" applyAlignment="1" applyProtection="1">
      <alignment horizontal="right"/>
    </xf>
    <xf numFmtId="1" fontId="1" fillId="2" borderId="9" xfId="1" applyNumberFormat="1" applyFont="1" applyFill="1" applyBorder="1" applyAlignment="1" applyProtection="1">
      <alignment horizontal="right"/>
      <protection locked="0"/>
    </xf>
    <xf numFmtId="1" fontId="1" fillId="6" borderId="5" xfId="1" applyNumberFormat="1" applyFont="1" applyFill="1" applyBorder="1" applyAlignment="1" applyProtection="1">
      <alignment horizontal="right"/>
      <protection locked="0"/>
    </xf>
    <xf numFmtId="1" fontId="1" fillId="6" borderId="1" xfId="1" applyNumberFormat="1" applyFont="1" applyFill="1" applyBorder="1" applyAlignment="1" applyProtection="1">
      <alignment horizontal="right"/>
      <protection locked="0"/>
    </xf>
    <xf numFmtId="1" fontId="1" fillId="6" borderId="7" xfId="1" applyNumberFormat="1" applyFont="1" applyFill="1" applyBorder="1" applyAlignment="1" applyProtection="1">
      <alignment horizontal="right"/>
      <protection locked="0"/>
    </xf>
    <xf numFmtId="1" fontId="1" fillId="6" borderId="6" xfId="1" applyNumberFormat="1" applyFont="1" applyFill="1" applyBorder="1" applyAlignment="1" applyProtection="1">
      <alignment horizontal="right"/>
      <protection locked="0"/>
    </xf>
    <xf numFmtId="1" fontId="1" fillId="6" borderId="19" xfId="1" applyNumberFormat="1" applyFont="1" applyFill="1" applyBorder="1" applyAlignment="1" applyProtection="1">
      <alignment horizontal="right"/>
      <protection locked="0"/>
    </xf>
    <xf numFmtId="1" fontId="1" fillId="10" borderId="66" xfId="1" applyNumberFormat="1" applyFont="1" applyFill="1" applyBorder="1" applyAlignment="1" applyProtection="1">
      <alignment horizontal="right"/>
    </xf>
    <xf numFmtId="1" fontId="1" fillId="3" borderId="3" xfId="1" applyNumberFormat="1" applyFont="1" applyFill="1" applyBorder="1" applyAlignment="1" applyProtection="1">
      <alignment horizontal="left"/>
    </xf>
    <xf numFmtId="1" fontId="0" fillId="2" borderId="29" xfId="0" applyNumberFormat="1" applyFill="1" applyBorder="1" applyProtection="1">
      <protection locked="0"/>
    </xf>
    <xf numFmtId="1" fontId="0" fillId="2" borderId="31" xfId="0" applyNumberFormat="1" applyFill="1" applyBorder="1" applyProtection="1">
      <protection locked="0"/>
    </xf>
    <xf numFmtId="1" fontId="0" fillId="2" borderId="32" xfId="0" applyNumberFormat="1" applyFill="1" applyBorder="1" applyProtection="1">
      <protection locked="0"/>
    </xf>
    <xf numFmtId="1" fontId="0" fillId="6" borderId="87" xfId="0" applyNumberFormat="1" applyFill="1" applyBorder="1" applyProtection="1">
      <protection locked="0"/>
    </xf>
    <xf numFmtId="1" fontId="0" fillId="2" borderId="33" xfId="0" applyNumberFormat="1" applyFill="1" applyBorder="1" applyProtection="1">
      <protection locked="0"/>
    </xf>
    <xf numFmtId="1" fontId="0" fillId="2" borderId="34" xfId="0" applyNumberFormat="1" applyFill="1" applyBorder="1"/>
    <xf numFmtId="1" fontId="0" fillId="2" borderId="3" xfId="0" applyNumberFormat="1" applyFill="1" applyBorder="1" applyProtection="1">
      <protection locked="0"/>
    </xf>
    <xf numFmtId="1" fontId="0" fillId="2" borderId="5" xfId="0" applyNumberFormat="1" applyFill="1" applyBorder="1" applyProtection="1">
      <protection locked="0"/>
    </xf>
    <xf numFmtId="1" fontId="0" fillId="2" borderId="6" xfId="0" applyNumberFormat="1" applyFill="1" applyBorder="1" applyProtection="1">
      <protection locked="0"/>
    </xf>
    <xf numFmtId="1" fontId="0" fillId="6" borderId="88" xfId="0" applyNumberFormat="1" applyFill="1" applyBorder="1" applyProtection="1">
      <protection locked="0"/>
    </xf>
    <xf numFmtId="1" fontId="0" fillId="2" borderId="7" xfId="0" applyNumberFormat="1" applyFill="1" applyBorder="1" applyProtection="1">
      <protection locked="0"/>
    </xf>
    <xf numFmtId="1" fontId="0" fillId="2" borderId="8" xfId="0" applyNumberFormat="1" applyFill="1" applyBorder="1"/>
    <xf numFmtId="1" fontId="1" fillId="2" borderId="3" xfId="1" applyNumberFormat="1" applyFont="1" applyFill="1" applyBorder="1" applyProtection="1">
      <protection locked="0"/>
    </xf>
    <xf numFmtId="1" fontId="1" fillId="2" borderId="6" xfId="1" applyNumberFormat="1" applyFont="1" applyFill="1" applyBorder="1" applyProtection="1">
      <protection locked="0"/>
    </xf>
    <xf numFmtId="1" fontId="1" fillId="6" borderId="88" xfId="1" applyNumberFormat="1" applyFont="1" applyFill="1" applyBorder="1" applyProtection="1">
      <protection locked="0"/>
    </xf>
    <xf numFmtId="1" fontId="1" fillId="2" borderId="7" xfId="1" applyNumberFormat="1" applyFont="1" applyFill="1" applyBorder="1" applyProtection="1">
      <protection locked="0"/>
    </xf>
    <xf numFmtId="1" fontId="1" fillId="2" borderId="41" xfId="1" applyNumberFormat="1" applyFont="1" applyFill="1" applyBorder="1" applyProtection="1">
      <protection locked="0"/>
    </xf>
    <xf numFmtId="1" fontId="1" fillId="2" borderId="42" xfId="1" applyNumberFormat="1" applyFont="1" applyFill="1" applyBorder="1" applyProtection="1">
      <protection locked="0"/>
    </xf>
    <xf numFmtId="1" fontId="1" fillId="2" borderId="43" xfId="1" applyNumberFormat="1" applyFont="1" applyFill="1" applyBorder="1" applyProtection="1">
      <protection locked="0"/>
    </xf>
    <xf numFmtId="1" fontId="1" fillId="2" borderId="44" xfId="1" applyNumberFormat="1" applyFont="1" applyFill="1" applyBorder="1" applyProtection="1">
      <protection locked="0"/>
    </xf>
    <xf numFmtId="1" fontId="1" fillId="6" borderId="44" xfId="1" applyNumberFormat="1" applyFont="1" applyFill="1" applyBorder="1" applyProtection="1">
      <protection locked="0"/>
    </xf>
    <xf numFmtId="1" fontId="1" fillId="6" borderId="90" xfId="1" applyNumberFormat="1" applyFont="1" applyFill="1" applyBorder="1" applyProtection="1">
      <protection locked="0"/>
    </xf>
    <xf numFmtId="1" fontId="1" fillId="2" borderId="45" xfId="1" applyNumberFormat="1" applyFont="1" applyFill="1" applyBorder="1" applyProtection="1">
      <protection locked="0"/>
    </xf>
    <xf numFmtId="1" fontId="1" fillId="2" borderId="42" xfId="1" applyNumberFormat="1" applyFont="1" applyFill="1" applyBorder="1" applyProtection="1"/>
    <xf numFmtId="1" fontId="1" fillId="2" borderId="48" xfId="1" applyNumberFormat="1" applyFont="1" applyFill="1" applyBorder="1" applyProtection="1"/>
    <xf numFmtId="1" fontId="1" fillId="2" borderId="47" xfId="1" applyNumberFormat="1" applyFont="1" applyFill="1" applyBorder="1" applyProtection="1">
      <protection locked="0"/>
    </xf>
    <xf numFmtId="1" fontId="1" fillId="6" borderId="43" xfId="1" applyNumberFormat="1" applyFont="1" applyFill="1" applyBorder="1" applyProtection="1">
      <protection locked="0"/>
    </xf>
    <xf numFmtId="1" fontId="1" fillId="6" borderId="39" xfId="1" applyNumberFormat="1" applyFont="1" applyFill="1" applyBorder="1" applyProtection="1">
      <protection locked="0"/>
    </xf>
    <xf numFmtId="1" fontId="1" fillId="6" borderId="45" xfId="1" applyNumberFormat="1" applyFont="1" applyFill="1" applyBorder="1" applyProtection="1">
      <protection locked="0"/>
    </xf>
    <xf numFmtId="1" fontId="1" fillId="6" borderId="48" xfId="1" applyNumberFormat="1" applyFont="1" applyFill="1" applyBorder="1" applyProtection="1">
      <protection locked="0"/>
    </xf>
    <xf numFmtId="1" fontId="1" fillId="10" borderId="69" xfId="1" applyNumberFormat="1" applyFont="1" applyFill="1" applyBorder="1" applyProtection="1"/>
    <xf numFmtId="1" fontId="1" fillId="3" borderId="19" xfId="1" applyNumberFormat="1" applyFont="1" applyFill="1" applyBorder="1" applyProtection="1"/>
    <xf numFmtId="1" fontId="1" fillId="11" borderId="70" xfId="1" applyNumberFormat="1" applyFont="1" applyFill="1" applyBorder="1" applyProtection="1"/>
    <xf numFmtId="1" fontId="1" fillId="2" borderId="52" xfId="1" applyNumberFormat="1" applyFont="1" applyFill="1" applyBorder="1" applyProtection="1">
      <protection locked="0"/>
    </xf>
    <xf numFmtId="1" fontId="1" fillId="2" borderId="53" xfId="1" applyNumberFormat="1" applyFont="1" applyFill="1" applyBorder="1" applyProtection="1">
      <protection locked="0"/>
    </xf>
    <xf numFmtId="1" fontId="1" fillId="2" borderId="54" xfId="1" applyNumberFormat="1" applyFont="1" applyFill="1" applyBorder="1" applyProtection="1">
      <protection locked="0"/>
    </xf>
    <xf numFmtId="1" fontId="1" fillId="6" borderId="54" xfId="1" applyNumberFormat="1" applyFont="1" applyFill="1" applyBorder="1" applyProtection="1">
      <protection locked="0"/>
    </xf>
    <xf numFmtId="1" fontId="1" fillId="6" borderId="91" xfId="1" applyNumberFormat="1" applyFont="1" applyFill="1" applyBorder="1" applyProtection="1">
      <protection locked="0"/>
    </xf>
    <xf numFmtId="1" fontId="1" fillId="2" borderId="55" xfId="1" applyNumberFormat="1" applyFont="1" applyFill="1" applyBorder="1" applyProtection="1">
      <protection locked="0"/>
    </xf>
    <xf numFmtId="1" fontId="1" fillId="2" borderId="52" xfId="1" applyNumberFormat="1" applyFont="1" applyFill="1" applyBorder="1" applyProtection="1"/>
    <xf numFmtId="1" fontId="1" fillId="2" borderId="56" xfId="1" applyNumberFormat="1" applyFont="1" applyFill="1" applyBorder="1" applyProtection="1"/>
    <xf numFmtId="1" fontId="1" fillId="2" borderId="57" xfId="1" applyNumberFormat="1" applyFont="1" applyFill="1" applyBorder="1" applyProtection="1">
      <protection locked="0"/>
    </xf>
    <xf numFmtId="1" fontId="1" fillId="6" borderId="53" xfId="1" applyNumberFormat="1" applyFont="1" applyFill="1" applyBorder="1" applyProtection="1">
      <protection locked="0"/>
    </xf>
    <xf numFmtId="1" fontId="1" fillId="6" borderId="0" xfId="1" applyNumberFormat="1" applyFont="1" applyFill="1" applyBorder="1" applyProtection="1">
      <protection locked="0"/>
    </xf>
    <xf numFmtId="1" fontId="1" fillId="6" borderId="55" xfId="1" applyNumberFormat="1" applyFont="1" applyFill="1" applyBorder="1" applyProtection="1">
      <protection locked="0"/>
    </xf>
    <xf numFmtId="1" fontId="1" fillId="6" borderId="58" xfId="1" applyNumberFormat="1" applyFont="1" applyFill="1" applyBorder="1" applyProtection="1">
      <protection locked="0"/>
    </xf>
    <xf numFmtId="1" fontId="1" fillId="10" borderId="71" xfId="1" applyNumberFormat="1" applyFont="1" applyFill="1" applyBorder="1" applyProtection="1"/>
    <xf numFmtId="1" fontId="12" fillId="5" borderId="12" xfId="1" applyNumberFormat="1" applyFont="1" applyFill="1" applyBorder="1" applyProtection="1"/>
    <xf numFmtId="1" fontId="12" fillId="5" borderId="13" xfId="1" applyNumberFormat="1" applyFont="1" applyFill="1" applyBorder="1" applyProtection="1"/>
    <xf numFmtId="1" fontId="12" fillId="5" borderId="14" xfId="1" applyNumberFormat="1" applyFont="1" applyFill="1" applyBorder="1" applyProtection="1"/>
    <xf numFmtId="1" fontId="12" fillId="5" borderId="15" xfId="1" applyNumberFormat="1" applyFont="1" applyFill="1" applyBorder="1" applyProtection="1"/>
    <xf numFmtId="1" fontId="12" fillId="9" borderId="15" xfId="1" applyNumberFormat="1" applyFont="1" applyFill="1" applyBorder="1" applyProtection="1"/>
    <xf numFmtId="1" fontId="12" fillId="9" borderId="89" xfId="1" applyNumberFormat="1" applyFont="1" applyFill="1" applyBorder="1" applyProtection="1"/>
    <xf numFmtId="1" fontId="12" fillId="5" borderId="16" xfId="1" applyNumberFormat="1" applyFont="1" applyFill="1" applyBorder="1" applyProtection="1"/>
    <xf numFmtId="1" fontId="12" fillId="5" borderId="17" xfId="1" applyNumberFormat="1" applyFont="1" applyFill="1" applyBorder="1" applyProtection="1"/>
    <xf numFmtId="1" fontId="12" fillId="5" borderId="18" xfId="1" applyNumberFormat="1" applyFont="1" applyFill="1" applyBorder="1" applyProtection="1"/>
    <xf numFmtId="1" fontId="12" fillId="9" borderId="14" xfId="1" applyNumberFormat="1" applyFont="1" applyFill="1" applyBorder="1" applyProtection="1"/>
    <xf numFmtId="1" fontId="12" fillId="9" borderId="10" xfId="1" applyNumberFormat="1" applyFont="1" applyFill="1" applyBorder="1" applyProtection="1"/>
    <xf numFmtId="1" fontId="12" fillId="9" borderId="16" xfId="1" applyNumberFormat="1" applyFont="1" applyFill="1" applyBorder="1" applyProtection="1"/>
    <xf numFmtId="1" fontId="12" fillId="9" borderId="36" xfId="1" applyNumberFormat="1" applyFont="1" applyFill="1" applyBorder="1" applyProtection="1"/>
    <xf numFmtId="1" fontId="12" fillId="13" borderId="67" xfId="1" applyNumberFormat="1" applyFont="1" applyFill="1" applyBorder="1" applyProtection="1"/>
    <xf numFmtId="0" fontId="4" fillId="0" borderId="0" xfId="0" quotePrefix="1" applyFont="1"/>
    <xf numFmtId="1" fontId="6" fillId="17" borderId="3" xfId="0" applyNumberFormat="1" applyFont="1" applyFill="1" applyBorder="1"/>
    <xf numFmtId="1" fontId="6" fillId="0" borderId="3" xfId="1" applyNumberFormat="1" applyFont="1" applyFill="1" applyBorder="1" applyProtection="1"/>
    <xf numFmtId="1" fontId="7" fillId="2" borderId="20" xfId="0" applyNumberFormat="1" applyFont="1" applyFill="1" applyBorder="1" applyAlignment="1">
      <alignment horizontal="left" vertical="center" textRotation="90"/>
    </xf>
    <xf numFmtId="1" fontId="0" fillId="2" borderId="20" xfId="0" applyNumberFormat="1" applyFill="1" applyBorder="1" applyAlignment="1">
      <alignment horizontal="left"/>
    </xf>
    <xf numFmtId="1" fontId="4" fillId="2" borderId="75" xfId="0" applyNumberFormat="1" applyFont="1" applyFill="1" applyBorder="1" applyAlignment="1">
      <alignment horizontal="center" vertical="center" wrapText="1"/>
    </xf>
    <xf numFmtId="1" fontId="4" fillId="2" borderId="85" xfId="0" applyNumberFormat="1" applyFont="1" applyFill="1" applyBorder="1" applyAlignment="1">
      <alignment horizontal="center" vertical="center" wrapText="1"/>
    </xf>
    <xf numFmtId="1" fontId="4" fillId="2" borderId="76" xfId="0" applyNumberFormat="1" applyFont="1" applyFill="1" applyBorder="1" applyAlignment="1">
      <alignment horizontal="center" vertical="center" wrapText="1"/>
    </xf>
    <xf numFmtId="0" fontId="0" fillId="2" borderId="76" xfId="0" applyFill="1" applyBorder="1" applyAlignment="1">
      <alignment horizontal="center" vertical="center" wrapText="1"/>
    </xf>
    <xf numFmtId="0" fontId="0" fillId="2" borderId="74" xfId="0" applyFill="1" applyBorder="1" applyAlignment="1">
      <alignment horizontal="center" vertical="center" wrapText="1"/>
    </xf>
    <xf numFmtId="1" fontId="3" fillId="2" borderId="77" xfId="0" applyNumberFormat="1" applyFont="1" applyFill="1" applyBorder="1" applyAlignment="1">
      <alignment horizontal="left" vertical="center"/>
    </xf>
    <xf numFmtId="1" fontId="3" fillId="2" borderId="78" xfId="0" applyNumberFormat="1" applyFont="1" applyFill="1" applyBorder="1" applyAlignment="1">
      <alignment horizontal="left" vertical="center"/>
    </xf>
    <xf numFmtId="1" fontId="4" fillId="2" borderId="79" xfId="0" applyNumberFormat="1" applyFont="1" applyFill="1" applyBorder="1" applyAlignment="1">
      <alignment horizontal="center" vertical="center"/>
    </xf>
    <xf numFmtId="1" fontId="4" fillId="2" borderId="80" xfId="0" applyNumberFormat="1" applyFont="1" applyFill="1" applyBorder="1" applyAlignment="1">
      <alignment horizontal="center" vertical="center"/>
    </xf>
    <xf numFmtId="1" fontId="4" fillId="2" borderId="74" xfId="0" applyNumberFormat="1" applyFont="1" applyFill="1" applyBorder="1" applyAlignment="1">
      <alignment horizontal="center" vertical="center"/>
    </xf>
    <xf numFmtId="1" fontId="4" fillId="2" borderId="81" xfId="0" applyNumberFormat="1" applyFont="1" applyFill="1" applyBorder="1" applyAlignment="1">
      <alignment horizontal="center" vertical="center"/>
    </xf>
    <xf numFmtId="1" fontId="4" fillId="2" borderId="82" xfId="0" applyNumberFormat="1" applyFont="1" applyFill="1" applyBorder="1" applyAlignment="1">
      <alignment horizontal="center" vertical="center"/>
    </xf>
    <xf numFmtId="1" fontId="4" fillId="2" borderId="83" xfId="0" applyNumberFormat="1" applyFont="1" applyFill="1" applyBorder="1" applyAlignment="1">
      <alignment horizontal="center" vertical="center"/>
    </xf>
    <xf numFmtId="1" fontId="3" fillId="2" borderId="84" xfId="0" applyNumberFormat="1" applyFont="1" applyFill="1" applyBorder="1" applyAlignment="1">
      <alignment horizontal="center" vertical="center"/>
    </xf>
    <xf numFmtId="1" fontId="3" fillId="2" borderId="79" xfId="0" applyNumberFormat="1" applyFont="1" applyFill="1" applyBorder="1" applyAlignment="1">
      <alignment horizontal="center" vertical="center"/>
    </xf>
    <xf numFmtId="1" fontId="3" fillId="2" borderId="82" xfId="0" applyNumberFormat="1" applyFont="1" applyFill="1" applyBorder="1" applyAlignment="1">
      <alignment horizontal="center" vertical="center"/>
    </xf>
    <xf numFmtId="1" fontId="3" fillId="2" borderId="83" xfId="0" applyNumberFormat="1" applyFont="1" applyFill="1" applyBorder="1" applyAlignment="1">
      <alignment horizontal="center" vertical="center"/>
    </xf>
    <xf numFmtId="1" fontId="3" fillId="10" borderId="72" xfId="0" applyNumberFormat="1" applyFont="1" applyFill="1" applyBorder="1" applyAlignment="1">
      <alignment horizontal="center" vertical="center"/>
    </xf>
    <xf numFmtId="1" fontId="3" fillId="10" borderId="73" xfId="0" applyNumberFormat="1" applyFont="1" applyFill="1" applyBorder="1" applyAlignment="1">
      <alignment horizontal="center" vertical="center"/>
    </xf>
    <xf numFmtId="1" fontId="4" fillId="2" borderId="74" xfId="0" applyNumberFormat="1" applyFont="1" applyFill="1" applyBorder="1" applyAlignment="1">
      <alignment horizontal="center" vertical="center" wrapText="1"/>
    </xf>
    <xf numFmtId="1" fontId="4" fillId="2" borderId="25" xfId="0" applyNumberFormat="1" applyFont="1" applyFill="1" applyBorder="1" applyAlignment="1">
      <alignment horizontal="center" vertical="center" wrapText="1"/>
    </xf>
    <xf numFmtId="1" fontId="4" fillId="2" borderId="25" xfId="0" applyNumberFormat="1" applyFont="1" applyFill="1" applyBorder="1" applyAlignment="1">
      <alignment horizontal="center" vertical="center"/>
    </xf>
    <xf numFmtId="1" fontId="4" fillId="6" borderId="75" xfId="0" applyNumberFormat="1" applyFont="1" applyFill="1" applyBorder="1" applyAlignment="1">
      <alignment horizontal="center" vertical="center" wrapText="1"/>
    </xf>
    <xf numFmtId="1" fontId="7" fillId="2" borderId="20" xfId="0" applyNumberFormat="1" applyFont="1" applyFill="1" applyBorder="1" applyAlignment="1">
      <alignment horizontal="right" vertical="center" textRotation="90"/>
    </xf>
    <xf numFmtId="1" fontId="0" fillId="2" borderId="20" xfId="0" applyNumberFormat="1" applyFill="1" applyBorder="1" applyAlignment="1"/>
    <xf numFmtId="1" fontId="3" fillId="2" borderId="77" xfId="0" applyNumberFormat="1" applyFont="1" applyFill="1" applyBorder="1" applyAlignment="1">
      <alignment horizontal="center" vertical="center"/>
    </xf>
    <xf numFmtId="1" fontId="3" fillId="2" borderId="78" xfId="0" applyNumberFormat="1" applyFont="1" applyFill="1" applyBorder="1" applyAlignment="1">
      <alignment horizontal="center" vertical="center"/>
    </xf>
    <xf numFmtId="1" fontId="4" fillId="2" borderId="84" xfId="0" applyNumberFormat="1" applyFont="1" applyFill="1" applyBorder="1" applyAlignment="1">
      <alignment horizontal="center" vertical="center"/>
    </xf>
    <xf numFmtId="1" fontId="4" fillId="10" borderId="72" xfId="0" applyNumberFormat="1" applyFont="1" applyFill="1" applyBorder="1" applyAlignment="1">
      <alignment horizontal="center" vertical="center"/>
    </xf>
    <xf numFmtId="1" fontId="4" fillId="10" borderId="73" xfId="0" applyNumberFormat="1" applyFont="1" applyFill="1" applyBorder="1" applyAlignment="1">
      <alignment horizontal="center" vertical="center"/>
    </xf>
  </cellXfs>
  <cellStyles count="5">
    <cellStyle name="Normaali" xfId="0" builtinId="0"/>
    <cellStyle name="Normaali 2" xfId="2" xr:uid="{00000000-0005-0000-0000-000001000000}"/>
    <cellStyle name="Normaali 3" xfId="4" xr:uid="{EB141B59-A787-44A8-8061-2C7F3A70C130}"/>
    <cellStyle name="Prosentti 2" xfId="3" xr:uid="{00000000-0005-0000-0000-000003000000}"/>
    <cellStyle name="Prosenttia"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0</xdr:rowOff>
    </xdr:from>
    <xdr:to>
      <xdr:col>16</xdr:col>
      <xdr:colOff>326002</xdr:colOff>
      <xdr:row>53</xdr:row>
      <xdr:rowOff>115152</xdr:rowOff>
    </xdr:to>
    <xdr:grpSp>
      <xdr:nvGrpSpPr>
        <xdr:cNvPr id="35" name="Ryhmä 34" descr="The final result may vary depending on the aggregation and rounding direction and order of the most detailed level of data.&#10;&#10;From the process tables point of view, the most detailed data must be aggregated and rounded first by the process direction. &#10;&#10;In the Finnish National Accounts IT-system, the sources are first summed and rounded by another dimension.&#10;&#10;In this example, if the aggregation and rounding would be made from the process tables point of view, the total sources (LA_YHT)  -value would be 782 instead of 781.&#10;&#10;The possible rounding difference compared to the outcome of the National Accounts IT-system has been added to the largest source so that the final results match the published figures. &#10;">
          <a:extLst>
            <a:ext uri="{FF2B5EF4-FFF2-40B4-BE49-F238E27FC236}">
              <a16:creationId xmlns:a16="http://schemas.microsoft.com/office/drawing/2014/main" id="{416A1494-87CA-406B-82CB-86C41B5982E2}"/>
            </a:ext>
          </a:extLst>
        </xdr:cNvPr>
        <xdr:cNvGrpSpPr/>
      </xdr:nvGrpSpPr>
      <xdr:grpSpPr>
        <a:xfrm>
          <a:off x="381000" y="4021667"/>
          <a:ext cx="15481335" cy="5988902"/>
          <a:chOff x="381000" y="3076575"/>
          <a:chExt cx="15423127" cy="6106377"/>
        </a:xfrm>
      </xdr:grpSpPr>
      <xdr:grpSp>
        <xdr:nvGrpSpPr>
          <xdr:cNvPr id="32" name="Ryhmä 31">
            <a:extLst>
              <a:ext uri="{FF2B5EF4-FFF2-40B4-BE49-F238E27FC236}">
                <a16:creationId xmlns:a16="http://schemas.microsoft.com/office/drawing/2014/main" id="{C3251DAE-07CC-48B5-A05F-1D127F92B3A3}"/>
              </a:ext>
            </a:extLst>
          </xdr:cNvPr>
          <xdr:cNvGrpSpPr/>
        </xdr:nvGrpSpPr>
        <xdr:grpSpPr>
          <a:xfrm>
            <a:off x="381000" y="3076575"/>
            <a:ext cx="15423127" cy="6106377"/>
            <a:chOff x="95250" y="3162300"/>
            <a:chExt cx="15423127" cy="6106377"/>
          </a:xfrm>
        </xdr:grpSpPr>
        <xdr:pic>
          <xdr:nvPicPr>
            <xdr:cNvPr id="28" name="Kuva 27">
              <a:extLst>
                <a:ext uri="{FF2B5EF4-FFF2-40B4-BE49-F238E27FC236}">
                  <a16:creationId xmlns:a16="http://schemas.microsoft.com/office/drawing/2014/main" id="{1F23559E-1C75-4B54-B79B-A84FA9FA3C51}"/>
                </a:ext>
              </a:extLst>
            </xdr:cNvPr>
            <xdr:cNvPicPr>
              <a:picLocks noChangeAspect="1"/>
            </xdr:cNvPicPr>
          </xdr:nvPicPr>
          <xdr:blipFill>
            <a:blip xmlns:r="http://schemas.openxmlformats.org/officeDocument/2006/relationships" r:embed="rId1"/>
            <a:stretch>
              <a:fillRect/>
            </a:stretch>
          </xdr:blipFill>
          <xdr:spPr>
            <a:xfrm>
              <a:off x="95250" y="3162300"/>
              <a:ext cx="15423127" cy="610637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xnSp macro="">
          <xdr:nvCxnSpPr>
            <xdr:cNvPr id="4" name="Suora nuoliyhdysviiva 3">
              <a:extLst>
                <a:ext uri="{FF2B5EF4-FFF2-40B4-BE49-F238E27FC236}">
                  <a16:creationId xmlns:a16="http://schemas.microsoft.com/office/drawing/2014/main" id="{FBED7786-BDE0-4BE0-80EA-21341A91DF20}"/>
                </a:ext>
              </a:extLst>
            </xdr:cNvPr>
            <xdr:cNvCxnSpPr/>
          </xdr:nvCxnSpPr>
          <xdr:spPr>
            <a:xfrm flipH="1" flipV="1">
              <a:off x="4714875" y="4981575"/>
              <a:ext cx="38101" cy="3981450"/>
            </a:xfrm>
            <a:prstGeom prst="straightConnector1">
              <a:avLst/>
            </a:prstGeom>
            <a:ln w="50800">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6" name="Suora nuoliyhdysviiva 5">
              <a:extLst>
                <a:ext uri="{FF2B5EF4-FFF2-40B4-BE49-F238E27FC236}">
                  <a16:creationId xmlns:a16="http://schemas.microsoft.com/office/drawing/2014/main" id="{F1F323B0-789C-4BEB-BCEE-3F1BB174E2BB}"/>
                </a:ext>
              </a:extLst>
            </xdr:cNvPr>
            <xdr:cNvCxnSpPr/>
          </xdr:nvCxnSpPr>
          <xdr:spPr>
            <a:xfrm flipH="1" flipV="1">
              <a:off x="5657850" y="4972050"/>
              <a:ext cx="38101" cy="3981450"/>
            </a:xfrm>
            <a:prstGeom prst="straightConnector1">
              <a:avLst/>
            </a:prstGeom>
            <a:ln w="50800">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8" name="Suora nuoliyhdysviiva 7">
              <a:extLst>
                <a:ext uri="{FF2B5EF4-FFF2-40B4-BE49-F238E27FC236}">
                  <a16:creationId xmlns:a16="http://schemas.microsoft.com/office/drawing/2014/main" id="{88C84ABD-50D9-45AE-97CE-F2265547C051}"/>
                </a:ext>
              </a:extLst>
            </xdr:cNvPr>
            <xdr:cNvCxnSpPr/>
          </xdr:nvCxnSpPr>
          <xdr:spPr>
            <a:xfrm>
              <a:off x="4514850" y="4886326"/>
              <a:ext cx="3486909" cy="4382"/>
            </a:xfrm>
            <a:prstGeom prst="straightConnector1">
              <a:avLst/>
            </a:prstGeom>
            <a:ln w="50800">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9" name="Suora nuoliyhdysviiva 8">
              <a:extLst>
                <a:ext uri="{FF2B5EF4-FFF2-40B4-BE49-F238E27FC236}">
                  <a16:creationId xmlns:a16="http://schemas.microsoft.com/office/drawing/2014/main" id="{9D017F4D-6347-47B5-8A46-0971DAAE7FBB}"/>
                </a:ext>
              </a:extLst>
            </xdr:cNvPr>
            <xdr:cNvCxnSpPr/>
          </xdr:nvCxnSpPr>
          <xdr:spPr>
            <a:xfrm>
              <a:off x="4686302" y="9010652"/>
              <a:ext cx="3667123" cy="9523"/>
            </a:xfrm>
            <a:prstGeom prst="straightConnector1">
              <a:avLst/>
            </a:prstGeom>
            <a:ln w="50800">
              <a:solidFill>
                <a:schemeClr val="accent3">
                  <a:lumMod val="75000"/>
                </a:schemeClr>
              </a:solidFill>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12" name="Suora nuoliyhdysviiva 11">
              <a:extLst>
                <a:ext uri="{FF2B5EF4-FFF2-40B4-BE49-F238E27FC236}">
                  <a16:creationId xmlns:a16="http://schemas.microsoft.com/office/drawing/2014/main" id="{61BD05CC-EAB3-47E2-B89E-F2C4B7EF9A81}"/>
                </a:ext>
              </a:extLst>
            </xdr:cNvPr>
            <xdr:cNvCxnSpPr/>
          </xdr:nvCxnSpPr>
          <xdr:spPr>
            <a:xfrm>
              <a:off x="4705352" y="6886576"/>
              <a:ext cx="3476623" cy="9524"/>
            </a:xfrm>
            <a:prstGeom prst="straightConnector1">
              <a:avLst/>
            </a:prstGeom>
            <a:ln w="50800">
              <a:solidFill>
                <a:schemeClr val="accent3">
                  <a:lumMod val="75000"/>
                </a:schemeClr>
              </a:solidFill>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13" name="Suora nuoliyhdysviiva 12">
              <a:extLst>
                <a:ext uri="{FF2B5EF4-FFF2-40B4-BE49-F238E27FC236}">
                  <a16:creationId xmlns:a16="http://schemas.microsoft.com/office/drawing/2014/main" id="{44231B1D-6B69-4B57-827C-D0BB0AFFE863}"/>
                </a:ext>
              </a:extLst>
            </xdr:cNvPr>
            <xdr:cNvCxnSpPr/>
          </xdr:nvCxnSpPr>
          <xdr:spPr>
            <a:xfrm flipH="1" flipV="1">
              <a:off x="8610600" y="4962525"/>
              <a:ext cx="3" cy="4105277"/>
            </a:xfrm>
            <a:prstGeom prst="straightConnector1">
              <a:avLst/>
            </a:prstGeom>
            <a:ln w="50800">
              <a:solidFill>
                <a:schemeClr val="accent3">
                  <a:lumMod val="75000"/>
                </a:schemeClr>
              </a:solidFill>
              <a:tailEnd type="triangle"/>
            </a:ln>
          </xdr:spPr>
          <xdr:style>
            <a:lnRef idx="1">
              <a:schemeClr val="accent2"/>
            </a:lnRef>
            <a:fillRef idx="0">
              <a:schemeClr val="accent2"/>
            </a:fillRef>
            <a:effectRef idx="0">
              <a:schemeClr val="accent2"/>
            </a:effectRef>
            <a:fontRef idx="minor">
              <a:schemeClr val="tx1"/>
            </a:fontRef>
          </xdr:style>
        </xdr:cxnSp>
        <xdr:sp macro="" textlink="">
          <xdr:nvSpPr>
            <xdr:cNvPr id="21" name="Suorakulmio 20">
              <a:extLst>
                <a:ext uri="{FF2B5EF4-FFF2-40B4-BE49-F238E27FC236}">
                  <a16:creationId xmlns:a16="http://schemas.microsoft.com/office/drawing/2014/main" id="{B1B88679-D600-4C22-BD39-26F8F5584AC0}"/>
                </a:ext>
              </a:extLst>
            </xdr:cNvPr>
            <xdr:cNvSpPr/>
          </xdr:nvSpPr>
          <xdr:spPr>
            <a:xfrm>
              <a:off x="5086349" y="5305425"/>
              <a:ext cx="1981201" cy="552450"/>
            </a:xfrm>
            <a:prstGeom prst="rect">
              <a:avLst/>
            </a:prstGeom>
            <a:solidFill>
              <a:schemeClr val="accent2">
                <a:lumMod val="75000"/>
              </a:schemeClr>
            </a:solidFill>
            <a:ln>
              <a:solidFill>
                <a:schemeClr val="accent2">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100"/>
                <a:t>Aggregation direction for the</a:t>
              </a:r>
              <a:r>
                <a:rPr lang="fi-FI" sz="1100" baseline="0"/>
                <a:t> Process Tables</a:t>
              </a:r>
              <a:endParaRPr lang="fi-FI" sz="1100"/>
            </a:p>
          </xdr:txBody>
        </xdr:sp>
        <xdr:sp macro="" textlink="">
          <xdr:nvSpPr>
            <xdr:cNvPr id="22" name="Ellipsi 21">
              <a:extLst>
                <a:ext uri="{FF2B5EF4-FFF2-40B4-BE49-F238E27FC236}">
                  <a16:creationId xmlns:a16="http://schemas.microsoft.com/office/drawing/2014/main" id="{8A735C30-F51F-476C-9FDE-EA15C6BF149E}"/>
                </a:ext>
              </a:extLst>
            </xdr:cNvPr>
            <xdr:cNvSpPr/>
          </xdr:nvSpPr>
          <xdr:spPr>
            <a:xfrm>
              <a:off x="8029575" y="4638675"/>
              <a:ext cx="590550" cy="295275"/>
            </a:xfrm>
            <a:prstGeom prst="ellipse">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sp macro="" textlink="">
          <xdr:nvSpPr>
            <xdr:cNvPr id="23" name="Suorakulmio 22">
              <a:extLst>
                <a:ext uri="{FF2B5EF4-FFF2-40B4-BE49-F238E27FC236}">
                  <a16:creationId xmlns:a16="http://schemas.microsoft.com/office/drawing/2014/main" id="{FB3261A5-3C99-427B-9169-6C72ABD1BE1A}"/>
                </a:ext>
              </a:extLst>
            </xdr:cNvPr>
            <xdr:cNvSpPr/>
          </xdr:nvSpPr>
          <xdr:spPr>
            <a:xfrm>
              <a:off x="9115425" y="5076825"/>
              <a:ext cx="5753100" cy="3095626"/>
            </a:xfrm>
            <a:prstGeom prst="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a:p>
            <a:p>
              <a:pPr algn="l"/>
              <a:r>
                <a:rPr lang="fi-FI">
                  <a:solidFill>
                    <a:sysClr val="windowText" lastClr="000000"/>
                  </a:solidFill>
                </a:rPr>
                <a:t>The</a:t>
              </a:r>
              <a:r>
                <a:rPr lang="fi-FI" baseline="0">
                  <a:solidFill>
                    <a:sysClr val="windowText" lastClr="000000"/>
                  </a:solidFill>
                </a:rPr>
                <a:t> final result may vary d</a:t>
              </a:r>
              <a:r>
                <a:rPr lang="fi-FI">
                  <a:solidFill>
                    <a:sysClr val="windowText" lastClr="000000"/>
                  </a:solidFill>
                </a:rPr>
                <a:t>epending on the aggregation and rounding direction and order of the most</a:t>
              </a:r>
              <a:r>
                <a:rPr lang="fi-FI" baseline="0">
                  <a:solidFill>
                    <a:sysClr val="windowText" lastClr="000000"/>
                  </a:solidFill>
                </a:rPr>
                <a:t> detailed level of data.</a:t>
              </a:r>
            </a:p>
            <a:p>
              <a:pPr algn="l"/>
              <a:endParaRPr lang="fi-FI" baseline="0">
                <a:solidFill>
                  <a:sysClr val="windowText" lastClr="000000"/>
                </a:solidFill>
              </a:endParaRPr>
            </a:p>
            <a:p>
              <a:pPr algn="l"/>
              <a:r>
                <a:rPr lang="fi-FI">
                  <a:solidFill>
                    <a:sysClr val="windowText" lastClr="000000"/>
                  </a:solidFill>
                </a:rPr>
                <a:t>From the process tables </a:t>
              </a:r>
              <a:r>
                <a:rPr lang="fi-FI" sz="1100">
                  <a:solidFill>
                    <a:sysClr val="windowText" lastClr="000000"/>
                  </a:solidFill>
                  <a:effectLst/>
                  <a:latin typeface="+mn-lt"/>
                  <a:ea typeface="+mn-ea"/>
                  <a:cs typeface="+mn-cs"/>
                </a:rPr>
                <a:t>point of view</a:t>
              </a:r>
              <a:r>
                <a:rPr lang="fi-FI">
                  <a:solidFill>
                    <a:sysClr val="windowText" lastClr="000000"/>
                  </a:solidFill>
                </a:rPr>
                <a:t>, the most detailed data must be aggregated and rounded</a:t>
              </a:r>
              <a:r>
                <a:rPr lang="fi-FI" baseline="0">
                  <a:solidFill>
                    <a:sysClr val="windowText" lastClr="000000"/>
                  </a:solidFill>
                </a:rPr>
                <a:t> first</a:t>
              </a:r>
              <a:r>
                <a:rPr lang="fi-FI">
                  <a:solidFill>
                    <a:sysClr val="windowText" lastClr="000000"/>
                  </a:solidFill>
                </a:rPr>
                <a:t> by the process direction (1a). </a:t>
              </a:r>
            </a:p>
            <a:p>
              <a:pPr algn="l"/>
              <a:endParaRPr lang="fi-FI">
                <a:solidFill>
                  <a:sysClr val="windowText" lastClr="000000"/>
                </a:solidFill>
              </a:endParaRPr>
            </a:p>
            <a:p>
              <a:pPr algn="l"/>
              <a:r>
                <a:rPr lang="fi-FI">
                  <a:solidFill>
                    <a:sysClr val="windowText" lastClr="000000"/>
                  </a:solidFill>
                </a:rPr>
                <a:t>In the Finnish National Accounts IT-system, the sources are first summed and rounded</a:t>
              </a:r>
              <a:r>
                <a:rPr lang="fi-FI" baseline="0">
                  <a:solidFill>
                    <a:sysClr val="windowText" lastClr="000000"/>
                  </a:solidFill>
                </a:rPr>
                <a:t> by another dimension (1b).</a:t>
              </a:r>
            </a:p>
            <a:p>
              <a:pPr algn="l"/>
              <a:endParaRPr lang="fi-FI" baseline="0">
                <a:solidFill>
                  <a:sysClr val="windowText" lastClr="000000"/>
                </a:solidFill>
              </a:endParaRPr>
            </a:p>
            <a:p>
              <a:pPr algn="l"/>
              <a:r>
                <a:rPr lang="fi-FI">
                  <a:solidFill>
                    <a:sysClr val="windowText" lastClr="000000"/>
                  </a:solidFill>
                </a:rPr>
                <a:t>In this example, if the aggregation and rounding would be made from </a:t>
              </a:r>
              <a:r>
                <a:rPr lang="fi-FI" i="1">
                  <a:solidFill>
                    <a:sysClr val="windowText" lastClr="000000"/>
                  </a:solidFill>
                </a:rPr>
                <a:t>the process tables</a:t>
              </a:r>
              <a:r>
                <a:rPr lang="fi-FI" sz="1100" i="1">
                  <a:solidFill>
                    <a:sysClr val="windowText" lastClr="000000"/>
                  </a:solidFill>
                  <a:effectLst/>
                  <a:latin typeface="+mn-lt"/>
                  <a:ea typeface="+mn-ea"/>
                  <a:cs typeface="+mn-cs"/>
                </a:rPr>
                <a:t> </a:t>
              </a:r>
              <a:r>
                <a:rPr lang="fi-FI" sz="1100">
                  <a:solidFill>
                    <a:sysClr val="windowText" lastClr="000000"/>
                  </a:solidFill>
                  <a:effectLst/>
                  <a:latin typeface="+mn-lt"/>
                  <a:ea typeface="+mn-ea"/>
                  <a:cs typeface="+mn-cs"/>
                </a:rPr>
                <a:t>point of view</a:t>
              </a:r>
              <a:r>
                <a:rPr lang="fi-FI">
                  <a:solidFill>
                    <a:sysClr val="windowText" lastClr="000000"/>
                  </a:solidFill>
                </a:rPr>
                <a:t>, </a:t>
              </a:r>
              <a:r>
                <a:rPr lang="fi-FI" i="1">
                  <a:solidFill>
                    <a:sysClr val="windowText" lastClr="000000"/>
                  </a:solidFill>
                </a:rPr>
                <a:t>the </a:t>
              </a:r>
              <a:r>
                <a:rPr lang="fi-FI" sz="1100" i="1">
                  <a:solidFill>
                    <a:sysClr val="windowText" lastClr="000000"/>
                  </a:solidFill>
                  <a:effectLst/>
                  <a:latin typeface="+mn-lt"/>
                  <a:ea typeface="+mn-ea"/>
                  <a:cs typeface="+mn-cs"/>
                </a:rPr>
                <a:t>total</a:t>
              </a:r>
              <a:r>
                <a:rPr lang="fi-FI" sz="1100" i="1" baseline="0">
                  <a:solidFill>
                    <a:sysClr val="windowText" lastClr="000000"/>
                  </a:solidFill>
                  <a:effectLst/>
                  <a:latin typeface="+mn-lt"/>
                  <a:ea typeface="+mn-ea"/>
                  <a:cs typeface="+mn-cs"/>
                </a:rPr>
                <a:t> sources (LA_YHT) </a:t>
              </a:r>
              <a:r>
                <a:rPr lang="fi-FI" i="1">
                  <a:solidFill>
                    <a:sysClr val="windowText" lastClr="000000"/>
                  </a:solidFill>
                </a:rPr>
                <a:t> </a:t>
              </a:r>
              <a:r>
                <a:rPr lang="fi-FI">
                  <a:solidFill>
                    <a:sysClr val="windowText" lastClr="000000"/>
                  </a:solidFill>
                </a:rPr>
                <a:t>-value would be 782 instead of 781.</a:t>
              </a:r>
            </a:p>
            <a:p>
              <a:pPr algn="l"/>
              <a:endParaRPr lang="fi-FI">
                <a:solidFill>
                  <a:sysClr val="windowText" lastClr="000000"/>
                </a:solidFill>
              </a:endParaRPr>
            </a:p>
            <a:p>
              <a:pPr algn="l"/>
              <a:r>
                <a:rPr lang="fi-FI">
                  <a:solidFill>
                    <a:sysClr val="windowText" lastClr="000000"/>
                  </a:solidFill>
                </a:rPr>
                <a:t>For</a:t>
              </a:r>
              <a:r>
                <a:rPr lang="fi-FI" baseline="0">
                  <a:solidFill>
                    <a:sysClr val="windowText" lastClr="000000"/>
                  </a:solidFill>
                </a:rPr>
                <a:t> the</a:t>
              </a:r>
              <a:r>
                <a:rPr lang="fi-FI">
                  <a:solidFill>
                    <a:sysClr val="windowText" lastClr="000000"/>
                  </a:solidFill>
                </a:rPr>
                <a:t> process tables, the values have been collected in accordance by the red arrows</a:t>
              </a:r>
              <a:r>
                <a:rPr lang="fi-FI" baseline="0">
                  <a:solidFill>
                    <a:sysClr val="windowText" lastClr="000000"/>
                  </a:solidFill>
                </a:rPr>
                <a:t> (1a, 2a)</a:t>
              </a:r>
              <a:r>
                <a:rPr lang="fi-FI">
                  <a:solidFill>
                    <a:sysClr val="windowText" lastClr="000000"/>
                  </a:solidFill>
                </a:rPr>
                <a:t>. The possible</a:t>
              </a:r>
              <a:r>
                <a:rPr lang="fi-FI" baseline="0">
                  <a:solidFill>
                    <a:sysClr val="windowText" lastClr="000000"/>
                  </a:solidFill>
                </a:rPr>
                <a:t> </a:t>
              </a:r>
              <a:r>
                <a:rPr lang="fi-FI">
                  <a:solidFill>
                    <a:sysClr val="windowText" lastClr="000000"/>
                  </a:solidFill>
                </a:rPr>
                <a:t>rounding difference compared to the outcome of the National Accounts IT-system has been added to the largest source so that the final results match the published figures. </a:t>
              </a:r>
              <a:endParaRPr lang="fi-FI" sz="1100">
                <a:solidFill>
                  <a:sysClr val="windowText" lastClr="000000"/>
                </a:solidFill>
              </a:endParaRPr>
            </a:p>
            <a:p>
              <a:pPr algn="l"/>
              <a:endParaRPr lang="fi-FI" sz="1100">
                <a:solidFill>
                  <a:sysClr val="windowText" lastClr="000000"/>
                </a:solidFill>
              </a:endParaRPr>
            </a:p>
            <a:p>
              <a:pPr algn="l"/>
              <a:endParaRPr lang="fi-FI" sz="1100"/>
            </a:p>
          </xdr:txBody>
        </xdr:sp>
        <xdr:sp macro="" textlink="">
          <xdr:nvSpPr>
            <xdr:cNvPr id="24" name="Tekstiruutu 23">
              <a:extLst>
                <a:ext uri="{FF2B5EF4-FFF2-40B4-BE49-F238E27FC236}">
                  <a16:creationId xmlns:a16="http://schemas.microsoft.com/office/drawing/2014/main" id="{A62D1585-1A99-43B6-89D0-C49439C0DF5F}"/>
                </a:ext>
              </a:extLst>
            </xdr:cNvPr>
            <xdr:cNvSpPr txBox="1"/>
          </xdr:nvSpPr>
          <xdr:spPr>
            <a:xfrm>
              <a:off x="5686425" y="5848349"/>
              <a:ext cx="50482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800" b="1">
                  <a:solidFill>
                    <a:schemeClr val="accent2"/>
                  </a:solidFill>
                </a:rPr>
                <a:t>1a.</a:t>
              </a:r>
            </a:p>
          </xdr:txBody>
        </xdr:sp>
        <xdr:sp macro="" textlink="">
          <xdr:nvSpPr>
            <xdr:cNvPr id="25" name="Tekstiruutu 24">
              <a:extLst>
                <a:ext uri="{FF2B5EF4-FFF2-40B4-BE49-F238E27FC236}">
                  <a16:creationId xmlns:a16="http://schemas.microsoft.com/office/drawing/2014/main" id="{E6BD778D-B9F0-45F1-A464-1A0822E48F57}"/>
                </a:ext>
              </a:extLst>
            </xdr:cNvPr>
            <xdr:cNvSpPr txBox="1"/>
          </xdr:nvSpPr>
          <xdr:spPr>
            <a:xfrm>
              <a:off x="7410450" y="6534149"/>
              <a:ext cx="552450" cy="304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800" b="1">
                  <a:solidFill>
                    <a:schemeClr val="accent3">
                      <a:lumMod val="75000"/>
                    </a:schemeClr>
                  </a:solidFill>
                </a:rPr>
                <a:t>1b.</a:t>
              </a:r>
            </a:p>
          </xdr:txBody>
        </xdr:sp>
        <xdr:sp macro="" textlink="">
          <xdr:nvSpPr>
            <xdr:cNvPr id="26" name="Tekstiruutu 25">
              <a:extLst>
                <a:ext uri="{FF2B5EF4-FFF2-40B4-BE49-F238E27FC236}">
                  <a16:creationId xmlns:a16="http://schemas.microsoft.com/office/drawing/2014/main" id="{1242EBBC-007B-4498-B99B-5A7F738BDEB3}"/>
                </a:ext>
              </a:extLst>
            </xdr:cNvPr>
            <xdr:cNvSpPr txBox="1"/>
          </xdr:nvSpPr>
          <xdr:spPr>
            <a:xfrm>
              <a:off x="8115300" y="5076825"/>
              <a:ext cx="54292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800" b="1">
                  <a:solidFill>
                    <a:schemeClr val="accent3">
                      <a:lumMod val="75000"/>
                    </a:schemeClr>
                  </a:solidFill>
                </a:rPr>
                <a:t>2b.</a:t>
              </a:r>
            </a:p>
          </xdr:txBody>
        </xdr:sp>
        <xdr:sp macro="" textlink="">
          <xdr:nvSpPr>
            <xdr:cNvPr id="27" name="Tekstiruutu 26">
              <a:extLst>
                <a:ext uri="{FF2B5EF4-FFF2-40B4-BE49-F238E27FC236}">
                  <a16:creationId xmlns:a16="http://schemas.microsoft.com/office/drawing/2014/main" id="{40627C31-CCF1-4E87-8B46-CEB2345DE605}"/>
                </a:ext>
              </a:extLst>
            </xdr:cNvPr>
            <xdr:cNvSpPr txBox="1"/>
          </xdr:nvSpPr>
          <xdr:spPr>
            <a:xfrm>
              <a:off x="6572250" y="4562475"/>
              <a:ext cx="4953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800" b="1">
                  <a:solidFill>
                    <a:schemeClr val="accent2"/>
                  </a:solidFill>
                </a:rPr>
                <a:t>2a.</a:t>
              </a:r>
            </a:p>
          </xdr:txBody>
        </xdr:sp>
      </xdr:grpSp>
      <xdr:sp macro="" textlink="">
        <xdr:nvSpPr>
          <xdr:cNvPr id="20" name="Suorakulmio 19">
            <a:extLst>
              <a:ext uri="{FF2B5EF4-FFF2-40B4-BE49-F238E27FC236}">
                <a16:creationId xmlns:a16="http://schemas.microsoft.com/office/drawing/2014/main" id="{BE36A9A1-657A-43D6-A397-727FE606F797}"/>
              </a:ext>
            </a:extLst>
          </xdr:cNvPr>
          <xdr:cNvSpPr/>
        </xdr:nvSpPr>
        <xdr:spPr>
          <a:xfrm>
            <a:off x="6124574" y="7067550"/>
            <a:ext cx="1981201" cy="552450"/>
          </a:xfrm>
          <a:prstGeom prst="rect">
            <a:avLst/>
          </a:prstGeom>
          <a:solidFill>
            <a:schemeClr val="accent3">
              <a:lumMod val="60000"/>
              <a:lumOff val="40000"/>
            </a:schemeClr>
          </a:solidFill>
          <a:ln>
            <a:solidFill>
              <a:schemeClr val="accent3">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100">
                <a:solidFill>
                  <a:sysClr val="windowText" lastClr="000000"/>
                </a:solidFill>
              </a:rPr>
              <a:t>Aggregation direction of the National Accounts IT-system</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F5F72-A4B4-48A4-B2E8-E001FAF06268}">
  <sheetPr>
    <tabColor theme="5"/>
  </sheetPr>
  <dimension ref="A1:B15"/>
  <sheetViews>
    <sheetView showGridLines="0" tabSelected="1" zoomScale="90" zoomScaleNormal="90" workbookViewId="0">
      <selection activeCell="B8" sqref="B8"/>
    </sheetView>
  </sheetViews>
  <sheetFormatPr defaultRowHeight="12.75" x14ac:dyDescent="0.2"/>
  <cols>
    <col min="1" max="1" width="5.7109375" customWidth="1"/>
    <col min="2" max="2" width="98.42578125" customWidth="1"/>
  </cols>
  <sheetData>
    <row r="1" spans="1:2" x14ac:dyDescent="0.2">
      <c r="A1" t="s">
        <v>0</v>
      </c>
    </row>
    <row r="2" spans="1:2" x14ac:dyDescent="0.2">
      <c r="B2" s="23" t="s">
        <v>380</v>
      </c>
    </row>
    <row r="3" spans="1:2" x14ac:dyDescent="0.2">
      <c r="B3" s="829" t="s">
        <v>379</v>
      </c>
    </row>
    <row r="5" spans="1:2" x14ac:dyDescent="0.2">
      <c r="B5" t="s">
        <v>1</v>
      </c>
    </row>
    <row r="7" spans="1:2" ht="25.5" x14ac:dyDescent="0.2">
      <c r="B7" s="606" t="s">
        <v>2</v>
      </c>
    </row>
    <row r="8" spans="1:2" ht="38.25" x14ac:dyDescent="0.2">
      <c r="B8" s="606" t="s">
        <v>3</v>
      </c>
    </row>
    <row r="9" spans="1:2" x14ac:dyDescent="0.2">
      <c r="B9" s="606" t="s">
        <v>4</v>
      </c>
    </row>
    <row r="10" spans="1:2" x14ac:dyDescent="0.2">
      <c r="B10" s="606"/>
    </row>
    <row r="11" spans="1:2" ht="38.25" customHeight="1" x14ac:dyDescent="0.2">
      <c r="B11" s="606" t="s">
        <v>5</v>
      </c>
    </row>
    <row r="12" spans="1:2" ht="51" x14ac:dyDescent="0.2">
      <c r="B12" s="607" t="s">
        <v>6</v>
      </c>
    </row>
    <row r="13" spans="1:2" ht="25.5" x14ac:dyDescent="0.2">
      <c r="B13" s="607" t="s">
        <v>7</v>
      </c>
    </row>
    <row r="15" spans="1:2" x14ac:dyDescent="0.2">
      <c r="B15" t="s">
        <v>8</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B1:AZ207"/>
  <sheetViews>
    <sheetView showGridLines="0" zoomScale="85" zoomScaleNormal="85" zoomScaleSheetLayoutView="80" workbookViewId="0">
      <pane xSplit="4" ySplit="4" topLeftCell="AC171" activePane="bottomRight" state="frozen"/>
      <selection pane="topRight" activeCell="C1" sqref="C1"/>
      <selection pane="bottomLeft" activeCell="A5" sqref="A5"/>
      <selection pane="bottomRight" activeCell="L129" sqref="L129"/>
    </sheetView>
  </sheetViews>
  <sheetFormatPr defaultRowHeight="12.75" x14ac:dyDescent="0.2"/>
  <cols>
    <col min="1" max="1" width="4" customWidth="1"/>
    <col min="2" max="2" width="5.5703125" customWidth="1"/>
    <col min="3" max="3" width="9.42578125" style="571" customWidth="1"/>
    <col min="4" max="4" width="47.42578125" customWidth="1"/>
    <col min="5" max="5" width="16.140625" customWidth="1"/>
    <col min="6" max="8" width="17.28515625" customWidth="1"/>
    <col min="9" max="9" width="15.42578125" customWidth="1"/>
    <col min="10" max="10" width="14.5703125" bestFit="1" customWidth="1"/>
    <col min="11" max="12" width="14.5703125" customWidth="1"/>
    <col min="13" max="14" width="13.28515625" customWidth="1"/>
    <col min="15" max="15" width="13.5703125" customWidth="1"/>
    <col min="16" max="16" width="15" customWidth="1"/>
    <col min="17" max="18" width="13.5703125" customWidth="1"/>
    <col min="19" max="30" width="14.85546875" customWidth="1"/>
    <col min="31" max="31" width="15.28515625" customWidth="1"/>
    <col min="32" max="33" width="14.85546875" customWidth="1"/>
    <col min="34" max="34" width="16.85546875" style="2" customWidth="1"/>
    <col min="35" max="35" width="10.140625" customWidth="1"/>
    <col min="36" max="36" width="11.5703125" bestFit="1" customWidth="1"/>
    <col min="37" max="38" width="6.7109375" customWidth="1"/>
    <col min="39" max="40" width="11.5703125" bestFit="1" customWidth="1"/>
    <col min="41" max="41" width="7.28515625" bestFit="1" customWidth="1"/>
    <col min="42" max="45" width="6.7109375" customWidth="1"/>
    <col min="46" max="46" width="10.7109375" bestFit="1" customWidth="1"/>
    <col min="49" max="49" width="11.42578125" bestFit="1" customWidth="1"/>
    <col min="50" max="50" width="5.85546875" customWidth="1"/>
    <col min="51" max="51" width="28.7109375" customWidth="1"/>
    <col min="52" max="52" width="14.7109375" customWidth="1"/>
  </cols>
  <sheetData>
    <row r="1" spans="2:41" ht="18.75" thickBot="1" x14ac:dyDescent="0.3">
      <c r="B1" s="1" t="s">
        <v>9</v>
      </c>
      <c r="J1" s="1"/>
      <c r="K1" s="1"/>
      <c r="L1" s="1"/>
      <c r="M1" s="1"/>
      <c r="N1" s="1"/>
      <c r="O1" s="1"/>
      <c r="P1" s="1"/>
    </row>
    <row r="2" spans="2:41" ht="12.75" customHeight="1" x14ac:dyDescent="0.2">
      <c r="C2" s="839" t="s">
        <v>10</v>
      </c>
      <c r="D2" s="841" t="s">
        <v>11</v>
      </c>
      <c r="E2" s="842"/>
      <c r="F2" s="841" t="s">
        <v>12</v>
      </c>
      <c r="G2" s="845"/>
      <c r="H2" s="845"/>
      <c r="I2" s="845"/>
      <c r="J2" s="845"/>
      <c r="K2" s="845"/>
      <c r="L2" s="845"/>
      <c r="M2" s="845"/>
      <c r="N2" s="845"/>
      <c r="O2" s="845"/>
      <c r="P2" s="845"/>
      <c r="Q2" s="845"/>
      <c r="R2" s="846"/>
      <c r="S2" s="847" t="s">
        <v>13</v>
      </c>
      <c r="T2" s="848"/>
      <c r="U2" s="848"/>
      <c r="V2" s="848"/>
      <c r="W2" s="849"/>
      <c r="X2" s="849"/>
      <c r="Y2" s="849"/>
      <c r="Z2" s="849"/>
      <c r="AA2" s="849"/>
      <c r="AB2" s="849"/>
      <c r="AC2" s="849"/>
      <c r="AD2" s="849"/>
      <c r="AE2" s="849"/>
      <c r="AF2" s="849"/>
      <c r="AG2" s="850"/>
      <c r="AH2" s="851" t="s">
        <v>14</v>
      </c>
    </row>
    <row r="3" spans="2:41" ht="12.75" customHeight="1" x14ac:dyDescent="0.2">
      <c r="C3" s="840"/>
      <c r="D3" s="843"/>
      <c r="E3" s="844"/>
      <c r="F3" s="853" t="s">
        <v>15</v>
      </c>
      <c r="G3" s="854" t="s">
        <v>16</v>
      </c>
      <c r="H3" s="854" t="s">
        <v>17</v>
      </c>
      <c r="I3" s="855" t="s">
        <v>18</v>
      </c>
      <c r="J3" s="855"/>
      <c r="K3" s="855"/>
      <c r="L3" s="855"/>
      <c r="M3" s="855"/>
      <c r="N3" s="855"/>
      <c r="O3" s="855"/>
      <c r="P3" s="855"/>
      <c r="Q3" s="854" t="s">
        <v>19</v>
      </c>
      <c r="R3" s="834" t="s">
        <v>20</v>
      </c>
      <c r="S3" s="835" t="s">
        <v>21</v>
      </c>
      <c r="T3" s="834" t="s">
        <v>22</v>
      </c>
      <c r="U3" s="836"/>
      <c r="V3" s="837"/>
      <c r="W3" s="838"/>
      <c r="X3" s="854" t="s">
        <v>23</v>
      </c>
      <c r="Y3" s="854"/>
      <c r="Z3" s="854"/>
      <c r="AA3" s="854"/>
      <c r="AB3" s="854"/>
      <c r="AC3" s="854"/>
      <c r="AD3" s="854"/>
      <c r="AE3" s="854"/>
      <c r="AF3" s="854" t="s">
        <v>24</v>
      </c>
      <c r="AG3" s="856" t="s">
        <v>25</v>
      </c>
      <c r="AH3" s="852"/>
      <c r="AI3" t="s">
        <v>26</v>
      </c>
    </row>
    <row r="4" spans="2:41" ht="33.75" x14ac:dyDescent="0.2">
      <c r="C4" s="840"/>
      <c r="D4" s="843"/>
      <c r="E4" s="844"/>
      <c r="F4" s="853"/>
      <c r="G4" s="854"/>
      <c r="H4" s="854"/>
      <c r="I4" s="46" t="s">
        <v>27</v>
      </c>
      <c r="J4" s="46" t="s">
        <v>28</v>
      </c>
      <c r="K4" s="509" t="s">
        <v>29</v>
      </c>
      <c r="L4" s="509" t="s">
        <v>30</v>
      </c>
      <c r="M4" s="509" t="s">
        <v>31</v>
      </c>
      <c r="N4" s="629" t="s">
        <v>32</v>
      </c>
      <c r="O4" s="46" t="s">
        <v>33</v>
      </c>
      <c r="P4" s="46" t="s">
        <v>34</v>
      </c>
      <c r="Q4" s="854"/>
      <c r="R4" s="834"/>
      <c r="S4" s="835"/>
      <c r="T4" s="47" t="s">
        <v>35</v>
      </c>
      <c r="U4" s="542" t="s">
        <v>36</v>
      </c>
      <c r="V4" s="48" t="s">
        <v>37</v>
      </c>
      <c r="W4" s="46" t="s">
        <v>38</v>
      </c>
      <c r="X4" s="47" t="s">
        <v>39</v>
      </c>
      <c r="Y4" s="44" t="s">
        <v>40</v>
      </c>
      <c r="Z4" s="44" t="s">
        <v>41</v>
      </c>
      <c r="AA4" s="44" t="s">
        <v>42</v>
      </c>
      <c r="AB4" s="44" t="s">
        <v>43</v>
      </c>
      <c r="AC4" s="44" t="s">
        <v>44</v>
      </c>
      <c r="AD4" s="48" t="s">
        <v>45</v>
      </c>
      <c r="AE4" s="46" t="s">
        <v>46</v>
      </c>
      <c r="AF4" s="854"/>
      <c r="AG4" s="856"/>
      <c r="AH4" s="852"/>
    </row>
    <row r="5" spans="2:41" x14ac:dyDescent="0.2">
      <c r="C5" s="572"/>
      <c r="D5" s="50"/>
      <c r="E5" s="51"/>
      <c r="F5" s="52"/>
      <c r="G5" s="53"/>
      <c r="H5" s="53"/>
      <c r="I5" s="53"/>
      <c r="J5" s="53"/>
      <c r="K5" s="510"/>
      <c r="L5" s="510"/>
      <c r="M5" s="510"/>
      <c r="N5" s="510"/>
      <c r="O5" s="53"/>
      <c r="P5" s="53"/>
      <c r="Q5" s="53"/>
      <c r="R5" s="58"/>
      <c r="S5" s="59"/>
      <c r="T5" s="60"/>
      <c r="U5" s="543"/>
      <c r="V5" s="61"/>
      <c r="W5" s="62"/>
      <c r="X5" s="60"/>
      <c r="Y5" s="63"/>
      <c r="Z5" s="63"/>
      <c r="AA5" s="63"/>
      <c r="AB5" s="63"/>
      <c r="AC5" s="63"/>
      <c r="AD5" s="61"/>
      <c r="AE5" s="62"/>
      <c r="AF5" s="62"/>
      <c r="AG5" s="64"/>
      <c r="AH5" s="320"/>
    </row>
    <row r="6" spans="2:41" ht="18" x14ac:dyDescent="0.25">
      <c r="C6" s="573" t="s">
        <v>47</v>
      </c>
      <c r="D6" s="318" t="s">
        <v>48</v>
      </c>
      <c r="E6" s="66"/>
      <c r="F6" s="67"/>
      <c r="G6" s="68"/>
      <c r="H6" s="68"/>
      <c r="I6" s="68"/>
      <c r="J6" s="68"/>
      <c r="K6" s="511"/>
      <c r="L6" s="511"/>
      <c r="M6" s="511"/>
      <c r="N6" s="511"/>
      <c r="O6" s="68"/>
      <c r="P6" s="68"/>
      <c r="Q6" s="68"/>
      <c r="R6" s="73"/>
      <c r="S6" s="74"/>
      <c r="T6" s="75"/>
      <c r="U6" s="544"/>
      <c r="V6" s="76"/>
      <c r="W6" s="77"/>
      <c r="X6" s="75"/>
      <c r="Y6" s="78"/>
      <c r="Z6" s="78"/>
      <c r="AA6" s="78"/>
      <c r="AB6" s="78"/>
      <c r="AC6" s="78"/>
      <c r="AD6" s="76"/>
      <c r="AE6" s="77"/>
      <c r="AF6" s="77"/>
      <c r="AG6" s="79"/>
      <c r="AH6" s="321"/>
    </row>
    <row r="7" spans="2:41" x14ac:dyDescent="0.2">
      <c r="C7" s="80" t="s">
        <v>0</v>
      </c>
      <c r="D7" s="81"/>
      <c r="E7" s="82" t="s">
        <v>49</v>
      </c>
      <c r="F7" s="67"/>
      <c r="G7" s="68"/>
      <c r="H7" s="68"/>
      <c r="I7" s="68"/>
      <c r="J7" s="68"/>
      <c r="K7" s="511"/>
      <c r="L7" s="511"/>
      <c r="M7" s="511"/>
      <c r="N7" s="511"/>
      <c r="O7" s="68"/>
      <c r="P7" s="68"/>
      <c r="Q7" s="68"/>
      <c r="R7" s="73"/>
      <c r="S7" s="74"/>
      <c r="T7" s="75"/>
      <c r="U7" s="544"/>
      <c r="V7" s="76"/>
      <c r="W7" s="77"/>
      <c r="X7" s="75"/>
      <c r="Y7" s="78"/>
      <c r="Z7" s="78"/>
      <c r="AA7" s="78"/>
      <c r="AB7" s="78"/>
      <c r="AC7" s="78"/>
      <c r="AD7" s="76"/>
      <c r="AE7" s="77"/>
      <c r="AF7" s="77"/>
      <c r="AG7" s="79"/>
      <c r="AH7" s="321"/>
    </row>
    <row r="8" spans="2:41" x14ac:dyDescent="0.2">
      <c r="C8" s="38" t="s">
        <v>50</v>
      </c>
      <c r="D8" s="3"/>
      <c r="E8" s="4"/>
      <c r="F8" s="5">
        <f t="shared" ref="F8:AG8" si="0">F15+F19+F23+F27+F31+F35+F39+F43+F47+F51+F55+F59+F67+F71+F75+F79+F83+F87+F91+F95</f>
        <v>11196</v>
      </c>
      <c r="G8" s="6">
        <f t="shared" si="0"/>
        <v>13767</v>
      </c>
      <c r="H8" s="6">
        <f t="shared" si="0"/>
        <v>363309</v>
      </c>
      <c r="I8" s="6">
        <f t="shared" si="0"/>
        <v>3279</v>
      </c>
      <c r="J8" s="6">
        <f t="shared" si="0"/>
        <v>0</v>
      </c>
      <c r="K8" s="512">
        <f t="shared" si="0"/>
        <v>8334</v>
      </c>
      <c r="L8" s="512">
        <f t="shared" si="0"/>
        <v>26211</v>
      </c>
      <c r="M8" s="512">
        <f t="shared" si="0"/>
        <v>2988</v>
      </c>
      <c r="N8" s="512">
        <f t="shared" ref="N8" si="1">N15+N19+N23+N27+N31+N35+N39+N43+N47+N51+N55+N59+N67+N71+N75+N79+N83+N87+N91+N95</f>
        <v>3175</v>
      </c>
      <c r="O8" s="6">
        <f t="shared" si="0"/>
        <v>582</v>
      </c>
      <c r="P8" s="6">
        <f t="shared" si="0"/>
        <v>44569</v>
      </c>
      <c r="Q8" s="6">
        <f t="shared" si="0"/>
        <v>18645</v>
      </c>
      <c r="R8" s="7">
        <f t="shared" si="0"/>
        <v>451486</v>
      </c>
      <c r="S8" s="8">
        <f t="shared" si="0"/>
        <v>-13408</v>
      </c>
      <c r="T8" s="84">
        <f t="shared" si="0"/>
        <v>183</v>
      </c>
      <c r="U8" s="545">
        <f t="shared" ref="U8" si="2">U15+U19+U23+U27+U31+U35+U39+U43+U47+U51+U55+U59+U67+U71+U75+U79+U83+U87+U91+U95</f>
        <v>0</v>
      </c>
      <c r="V8" s="85">
        <f t="shared" si="0"/>
        <v>-4385</v>
      </c>
      <c r="W8" s="6">
        <f t="shared" si="0"/>
        <v>-4202</v>
      </c>
      <c r="X8" s="84">
        <f t="shared" si="0"/>
        <v>0</v>
      </c>
      <c r="Y8" s="83">
        <f t="shared" si="0"/>
        <v>354</v>
      </c>
      <c r="Z8" s="83">
        <f t="shared" si="0"/>
        <v>0</v>
      </c>
      <c r="AA8" s="83">
        <f t="shared" si="0"/>
        <v>0</v>
      </c>
      <c r="AB8" s="83">
        <f t="shared" si="0"/>
        <v>0</v>
      </c>
      <c r="AC8" s="83">
        <f t="shared" si="0"/>
        <v>5563</v>
      </c>
      <c r="AD8" s="85">
        <f t="shared" si="0"/>
        <v>-3624</v>
      </c>
      <c r="AE8" s="6">
        <f t="shared" si="0"/>
        <v>2293</v>
      </c>
      <c r="AF8" s="6">
        <f t="shared" si="0"/>
        <v>41</v>
      </c>
      <c r="AG8" s="86">
        <f t="shared" si="0"/>
        <v>-15276</v>
      </c>
      <c r="AH8" s="322">
        <f>AH15+AH19+AH23+AH27+AH31+AH35+AH39+AH43+AH47+AH51+AH55+AH59+AH67+AH71+AH75+AH79+AH83+AH87+AH91+AH95</f>
        <v>436210</v>
      </c>
      <c r="AJ8" s="319">
        <f>P8-(I8+J8+K8+L8+M8+N8+O8)</f>
        <v>0</v>
      </c>
      <c r="AK8" s="319">
        <f>R8-(F8+G8+H8+P8+Q8)</f>
        <v>0</v>
      </c>
      <c r="AL8" s="319">
        <f>W8-(T8+U8+V8)</f>
        <v>0</v>
      </c>
      <c r="AM8" s="319">
        <f>AE8-(X8+Y8+Z8+AA8+AB8+AC8+AD8)</f>
        <v>0</v>
      </c>
      <c r="AN8" s="319">
        <f>AG8-(S8+W8+AE8+AF8)</f>
        <v>0</v>
      </c>
      <c r="AO8" s="319">
        <f>AH8-(R8+AG8)</f>
        <v>0</v>
      </c>
    </row>
    <row r="9" spans="2:41" x14ac:dyDescent="0.2">
      <c r="C9" s="87"/>
      <c r="D9" s="88"/>
      <c r="E9" s="89"/>
      <c r="F9" s="90"/>
      <c r="G9" s="91"/>
      <c r="H9" s="91"/>
      <c r="I9" s="91"/>
      <c r="J9" s="91"/>
      <c r="K9" s="513"/>
      <c r="L9" s="513"/>
      <c r="M9" s="513"/>
      <c r="N9" s="513"/>
      <c r="O9" s="91"/>
      <c r="P9" s="91"/>
      <c r="Q9" s="91"/>
      <c r="R9" s="93"/>
      <c r="S9" s="94"/>
      <c r="T9" s="95"/>
      <c r="U9" s="546"/>
      <c r="V9" s="96"/>
      <c r="W9" s="91"/>
      <c r="X9" s="95"/>
      <c r="Y9" s="92"/>
      <c r="Z9" s="92"/>
      <c r="AA9" s="92"/>
      <c r="AB9" s="92"/>
      <c r="AC9" s="92"/>
      <c r="AD9" s="96"/>
      <c r="AE9" s="91"/>
      <c r="AF9" s="91"/>
      <c r="AG9" s="97"/>
      <c r="AH9" s="323"/>
      <c r="AJ9" s="319"/>
      <c r="AK9" s="319"/>
      <c r="AL9" s="319"/>
      <c r="AM9" s="319"/>
      <c r="AN9" s="319"/>
      <c r="AO9" s="319"/>
    </row>
    <row r="10" spans="2:41" x14ac:dyDescent="0.2">
      <c r="C10" s="38" t="s">
        <v>51</v>
      </c>
      <c r="D10" s="3"/>
      <c r="E10" s="4"/>
      <c r="F10" s="5">
        <f t="shared" ref="F10:AG10" si="3">F16+F20+F24+F28+F32+F36+F40+F44+F48+F52+F56+F60+F68+F72+F76+F80+F84+F88+F92+F96</f>
        <v>7483</v>
      </c>
      <c r="G10" s="6">
        <f t="shared" si="3"/>
        <v>8272</v>
      </c>
      <c r="H10" s="6">
        <f t="shared" si="3"/>
        <v>230171</v>
      </c>
      <c r="I10" s="6">
        <f t="shared" si="3"/>
        <v>675</v>
      </c>
      <c r="J10" s="6">
        <f t="shared" si="3"/>
        <v>0</v>
      </c>
      <c r="K10" s="512">
        <f t="shared" si="3"/>
        <v>0</v>
      </c>
      <c r="L10" s="512">
        <f t="shared" si="3"/>
        <v>0</v>
      </c>
      <c r="M10" s="512">
        <f t="shared" si="3"/>
        <v>0</v>
      </c>
      <c r="N10" s="512">
        <f t="shared" ref="N10" si="4">N16+N20+N24+N28+N32+N36+N40+N44+N48+N52+N56+N60+N68+N72+N76+N80+N84+N88+N92+N96</f>
        <v>0</v>
      </c>
      <c r="O10" s="6">
        <f t="shared" si="3"/>
        <v>0</v>
      </c>
      <c r="P10" s="6">
        <f t="shared" si="3"/>
        <v>675</v>
      </c>
      <c r="Q10" s="6">
        <f t="shared" si="3"/>
        <v>6197</v>
      </c>
      <c r="R10" s="7">
        <f t="shared" si="3"/>
        <v>252798</v>
      </c>
      <c r="S10" s="8">
        <f t="shared" si="3"/>
        <v>-15262</v>
      </c>
      <c r="T10" s="84">
        <f t="shared" si="3"/>
        <v>2844</v>
      </c>
      <c r="U10" s="545">
        <f t="shared" ref="U10" si="5">U16+U20+U24+U28+U32+U36+U40+U44+U48+U52+U56+U60+U68+U72+U76+U80+U84+U88+U92+U96</f>
        <v>1140</v>
      </c>
      <c r="V10" s="85">
        <f t="shared" si="3"/>
        <v>-3369</v>
      </c>
      <c r="W10" s="6">
        <f t="shared" si="3"/>
        <v>615</v>
      </c>
      <c r="X10" s="84">
        <f t="shared" si="3"/>
        <v>0</v>
      </c>
      <c r="Y10" s="83">
        <f t="shared" si="3"/>
        <v>56</v>
      </c>
      <c r="Z10" s="83">
        <f t="shared" si="3"/>
        <v>0</v>
      </c>
      <c r="AA10" s="83">
        <f t="shared" si="3"/>
        <v>0</v>
      </c>
      <c r="AB10" s="83">
        <f t="shared" si="3"/>
        <v>0</v>
      </c>
      <c r="AC10" s="83">
        <f t="shared" si="3"/>
        <v>0</v>
      </c>
      <c r="AD10" s="85">
        <f t="shared" si="3"/>
        <v>-3378</v>
      </c>
      <c r="AE10" s="6">
        <f t="shared" si="3"/>
        <v>-3322</v>
      </c>
      <c r="AF10" s="6">
        <f t="shared" si="3"/>
        <v>67</v>
      </c>
      <c r="AG10" s="86">
        <f t="shared" si="3"/>
        <v>-17902</v>
      </c>
      <c r="AH10" s="322">
        <f>AH16+AH20+AH24+AH28+AH32+AH36+AH40+AH44+AH48+AH52+AH56+AH60+AH68+AH72+AH76+AH80+AH84+AH88+AH92+AH96</f>
        <v>234896</v>
      </c>
      <c r="AJ10" s="319">
        <f>P10-(I10+J10+K10+L10+M10+N10+O10)</f>
        <v>0</v>
      </c>
      <c r="AK10" s="319">
        <f>R10-(F10+G10+H10+P10+Q10)</f>
        <v>0</v>
      </c>
      <c r="AL10" s="319">
        <f>W10-(T10+U10+V10)</f>
        <v>0</v>
      </c>
      <c r="AM10" s="319">
        <f>AE10-(X10+Y10+Z10+AA10+AB10+AC10+AD10)</f>
        <v>0</v>
      </c>
      <c r="AN10" s="319">
        <f>AG10-(S10+W10+AE10+AF10)</f>
        <v>0</v>
      </c>
      <c r="AO10" s="319">
        <f>AH10-(R10+AG10)</f>
        <v>0</v>
      </c>
    </row>
    <row r="11" spans="2:41" x14ac:dyDescent="0.2">
      <c r="C11" s="87"/>
      <c r="D11" s="88"/>
      <c r="E11" s="89"/>
      <c r="F11" s="90"/>
      <c r="G11" s="91"/>
      <c r="H11" s="91"/>
      <c r="I11" s="91"/>
      <c r="J11" s="91"/>
      <c r="K11" s="513"/>
      <c r="L11" s="513"/>
      <c r="M11" s="513"/>
      <c r="N11" s="513"/>
      <c r="O11" s="91"/>
      <c r="P11" s="91"/>
      <c r="Q11" s="91"/>
      <c r="R11" s="93"/>
      <c r="S11" s="94"/>
      <c r="T11" s="95"/>
      <c r="U11" s="546"/>
      <c r="V11" s="96"/>
      <c r="W11" s="91"/>
      <c r="X11" s="95"/>
      <c r="Y11" s="92"/>
      <c r="Z11" s="92"/>
      <c r="AA11" s="92"/>
      <c r="AB11" s="92"/>
      <c r="AC11" s="92"/>
      <c r="AD11" s="96"/>
      <c r="AE11" s="91"/>
      <c r="AF11" s="91"/>
      <c r="AG11" s="97"/>
      <c r="AH11" s="323"/>
      <c r="AJ11" s="319"/>
      <c r="AK11" s="319"/>
      <c r="AL11" s="319"/>
      <c r="AM11" s="319"/>
      <c r="AN11" s="319"/>
      <c r="AO11" s="319"/>
    </row>
    <row r="12" spans="2:41" x14ac:dyDescent="0.2">
      <c r="C12" s="38" t="s">
        <v>52</v>
      </c>
      <c r="D12" s="3"/>
      <c r="E12" s="4"/>
      <c r="F12" s="5">
        <f t="shared" ref="F12:AH12" si="6">F17+F21+F25+F29+F33+F37+F41+F45+F49+F53+F57+F61+F69+F73+F77+F81+F85+F89+F93+F97</f>
        <v>3713</v>
      </c>
      <c r="G12" s="6">
        <f t="shared" si="6"/>
        <v>5495</v>
      </c>
      <c r="H12" s="6">
        <f t="shared" si="6"/>
        <v>133138</v>
      </c>
      <c r="I12" s="6">
        <f t="shared" si="6"/>
        <v>2604</v>
      </c>
      <c r="J12" s="6">
        <f t="shared" si="6"/>
        <v>0</v>
      </c>
      <c r="K12" s="512">
        <f t="shared" si="6"/>
        <v>8334</v>
      </c>
      <c r="L12" s="512">
        <f t="shared" si="6"/>
        <v>26211</v>
      </c>
      <c r="M12" s="512">
        <f t="shared" si="6"/>
        <v>2988</v>
      </c>
      <c r="N12" s="512">
        <f t="shared" ref="N12" si="7">N17+N21+N25+N29+N33+N37+N41+N45+N49+N53+N57+N61+N69+N73+N77+N81+N85+N89+N93+N97</f>
        <v>3175</v>
      </c>
      <c r="O12" s="6">
        <f t="shared" si="6"/>
        <v>582</v>
      </c>
      <c r="P12" s="6">
        <f t="shared" si="6"/>
        <v>43894</v>
      </c>
      <c r="Q12" s="6">
        <f t="shared" si="6"/>
        <v>12448</v>
      </c>
      <c r="R12" s="7">
        <f t="shared" si="6"/>
        <v>198688</v>
      </c>
      <c r="S12" s="8">
        <f t="shared" si="6"/>
        <v>1854</v>
      </c>
      <c r="T12" s="84">
        <f t="shared" si="6"/>
        <v>-2661</v>
      </c>
      <c r="U12" s="545">
        <f t="shared" ref="U12" si="8">U17+U21+U25+U29+U33+U37+U41+U45+U49+U53+U57+U61+U69+U73+U77+U81+U85+U89+U93+U97</f>
        <v>-1140</v>
      </c>
      <c r="V12" s="85">
        <f t="shared" si="6"/>
        <v>-1016</v>
      </c>
      <c r="W12" s="6">
        <f t="shared" si="6"/>
        <v>-4817</v>
      </c>
      <c r="X12" s="84">
        <f t="shared" si="6"/>
        <v>0</v>
      </c>
      <c r="Y12" s="83">
        <f t="shared" si="6"/>
        <v>298</v>
      </c>
      <c r="Z12" s="83">
        <f t="shared" si="6"/>
        <v>0</v>
      </c>
      <c r="AA12" s="83">
        <f t="shared" si="6"/>
        <v>0</v>
      </c>
      <c r="AB12" s="83">
        <f t="shared" si="6"/>
        <v>0</v>
      </c>
      <c r="AC12" s="83">
        <f t="shared" si="6"/>
        <v>5563</v>
      </c>
      <c r="AD12" s="85">
        <f t="shared" si="6"/>
        <v>-246</v>
      </c>
      <c r="AE12" s="6">
        <f t="shared" si="6"/>
        <v>5615</v>
      </c>
      <c r="AF12" s="6">
        <f t="shared" si="6"/>
        <v>-26</v>
      </c>
      <c r="AG12" s="86">
        <f t="shared" si="6"/>
        <v>2626</v>
      </c>
      <c r="AH12" s="322">
        <f t="shared" si="6"/>
        <v>201314</v>
      </c>
      <c r="AJ12" s="319">
        <f>P12-(I12+J12+K12+L12+M12+N12+O12)</f>
        <v>0</v>
      </c>
      <c r="AK12" s="319">
        <f>R12-(F12+G12+H12+P12+Q12)</f>
        <v>0</v>
      </c>
      <c r="AL12" s="319">
        <f>W12-(T12+U12+V12)</f>
        <v>0</v>
      </c>
      <c r="AM12" s="319">
        <f>AE12-(X12+Y12+Z12+AA12+AB12+AC12+AD12)</f>
        <v>0</v>
      </c>
      <c r="AN12" s="319">
        <f>AG12-(S12+W12+AE12+AF12)</f>
        <v>0</v>
      </c>
      <c r="AO12" s="319">
        <f>AH12-(R12+AG12)</f>
        <v>0</v>
      </c>
    </row>
    <row r="13" spans="2:41" x14ac:dyDescent="0.2">
      <c r="C13" s="87"/>
      <c r="D13" s="88"/>
      <c r="E13" s="89"/>
      <c r="F13" s="90"/>
      <c r="G13" s="91"/>
      <c r="H13" s="91"/>
      <c r="I13" s="91"/>
      <c r="J13" s="91"/>
      <c r="K13" s="513"/>
      <c r="L13" s="513"/>
      <c r="M13" s="513"/>
      <c r="N13" s="513"/>
      <c r="O13" s="91"/>
      <c r="P13" s="91"/>
      <c r="Q13" s="91"/>
      <c r="R13" s="93"/>
      <c r="S13" s="94"/>
      <c r="T13" s="95"/>
      <c r="U13" s="546"/>
      <c r="V13" s="96"/>
      <c r="W13" s="91"/>
      <c r="X13" s="95"/>
      <c r="Y13" s="92"/>
      <c r="Z13" s="92"/>
      <c r="AA13" s="92"/>
      <c r="AB13" s="92"/>
      <c r="AC13" s="92"/>
      <c r="AD13" s="96"/>
      <c r="AE13" s="91"/>
      <c r="AF13" s="91"/>
      <c r="AG13" s="97"/>
      <c r="AH13" s="323"/>
      <c r="AJ13" s="319"/>
      <c r="AK13" s="319"/>
      <c r="AL13" s="319"/>
      <c r="AM13" s="319"/>
      <c r="AN13" s="319"/>
      <c r="AO13" s="319"/>
    </row>
    <row r="14" spans="2:41" x14ac:dyDescent="0.2">
      <c r="C14" s="80"/>
      <c r="D14" s="314" t="s">
        <v>53</v>
      </c>
      <c r="E14" s="313" t="s">
        <v>54</v>
      </c>
      <c r="F14" s="100"/>
      <c r="G14" s="101"/>
      <c r="H14" s="101"/>
      <c r="I14" s="101"/>
      <c r="J14" s="101"/>
      <c r="K14" s="514"/>
      <c r="L14" s="514"/>
      <c r="M14" s="514"/>
      <c r="N14" s="514"/>
      <c r="O14" s="101"/>
      <c r="P14" s="68"/>
      <c r="Q14" s="101"/>
      <c r="R14" s="73"/>
      <c r="S14" s="106"/>
      <c r="T14" s="107"/>
      <c r="U14" s="547"/>
      <c r="V14" s="108"/>
      <c r="W14" s="109"/>
      <c r="X14" s="110"/>
      <c r="Y14" s="104"/>
      <c r="Z14" s="104"/>
      <c r="AA14" s="104"/>
      <c r="AB14" s="104"/>
      <c r="AC14" s="104"/>
      <c r="AD14" s="111"/>
      <c r="AE14" s="101"/>
      <c r="AF14" s="101"/>
      <c r="AG14" s="112"/>
      <c r="AH14" s="324"/>
    </row>
    <row r="15" spans="2:41" x14ac:dyDescent="0.2">
      <c r="C15" s="80" t="s">
        <v>55</v>
      </c>
      <c r="D15" s="314"/>
      <c r="E15" s="313"/>
      <c r="F15" s="67">
        <f>PROD_A21!E2</f>
        <v>0</v>
      </c>
      <c r="G15" s="67">
        <f>PROD_A21!F2</f>
        <v>0</v>
      </c>
      <c r="H15" s="67">
        <f>PROD_A21!G2</f>
        <v>72</v>
      </c>
      <c r="I15" s="67">
        <f>PROD_A21!H2</f>
        <v>0</v>
      </c>
      <c r="J15" s="67">
        <f>PROD_A21!I2</f>
        <v>0</v>
      </c>
      <c r="K15" s="67">
        <f>PROD_A21!J2</f>
        <v>0</v>
      </c>
      <c r="L15" s="67">
        <f>PROD_A21!K2</f>
        <v>0</v>
      </c>
      <c r="M15" s="67">
        <f>PROD_A21!L2</f>
        <v>0</v>
      </c>
      <c r="N15" s="67">
        <f>PROD_A21!M2</f>
        <v>0</v>
      </c>
      <c r="O15" s="67">
        <f>PROD_A21!N2</f>
        <v>0</v>
      </c>
      <c r="P15" s="68">
        <f>SUM(I15:O15)</f>
        <v>0</v>
      </c>
      <c r="Q15" s="67">
        <f>PROD_A21!O2</f>
        <v>10402</v>
      </c>
      <c r="R15" s="73">
        <f>F15+G15+H15+P15+Q15</f>
        <v>10474</v>
      </c>
      <c r="S15" s="608">
        <f>PROD_A21!P2</f>
        <v>92</v>
      </c>
      <c r="T15" s="610">
        <f>PROD_A21!Q2</f>
        <v>0</v>
      </c>
      <c r="U15" s="611">
        <f>PROD_A21!R2</f>
        <v>0</v>
      </c>
      <c r="V15" s="612">
        <f>PROD_A21!S2</f>
        <v>0</v>
      </c>
      <c r="W15" s="68">
        <f>SUM(T15:V15)</f>
        <v>0</v>
      </c>
      <c r="X15" s="609">
        <f>PROD_A21!T2</f>
        <v>0</v>
      </c>
      <c r="Y15" s="609">
        <f>PROD_A21!U2</f>
        <v>0</v>
      </c>
      <c r="Z15" s="609">
        <f>PROD_A21!V2</f>
        <v>0</v>
      </c>
      <c r="AA15" s="609">
        <f>PROD_A21!W2</f>
        <v>0</v>
      </c>
      <c r="AB15" s="609">
        <f>PROD_A21!X2</f>
        <v>0</v>
      </c>
      <c r="AC15" s="609">
        <f>PROD_A21!Y2</f>
        <v>65</v>
      </c>
      <c r="AD15" s="609">
        <f>PROD_A21!Z2</f>
        <v>0</v>
      </c>
      <c r="AE15" s="68">
        <f>SUM(X15:AD15)</f>
        <v>65</v>
      </c>
      <c r="AF15" s="68">
        <f>PROD_A21!AA2</f>
        <v>0</v>
      </c>
      <c r="AG15" s="613">
        <f>S15+W15+AE15+AF15</f>
        <v>157</v>
      </c>
      <c r="AH15" s="325">
        <f>R15+AG15</f>
        <v>10631</v>
      </c>
    </row>
    <row r="16" spans="2:41" x14ac:dyDescent="0.2">
      <c r="C16" s="80" t="s">
        <v>56</v>
      </c>
      <c r="D16" s="314"/>
      <c r="E16" s="313"/>
      <c r="F16" s="67">
        <f>PROD_A21!E3</f>
        <v>0</v>
      </c>
      <c r="G16" s="67">
        <f>PROD_A21!F3</f>
        <v>-1</v>
      </c>
      <c r="H16" s="67">
        <f>PROD_A21!G3</f>
        <v>26</v>
      </c>
      <c r="I16" s="67">
        <f>PROD_A21!H3</f>
        <v>0</v>
      </c>
      <c r="J16" s="67">
        <f>PROD_A21!I3</f>
        <v>0</v>
      </c>
      <c r="K16" s="67">
        <f>PROD_A21!J3</f>
        <v>0</v>
      </c>
      <c r="L16" s="67">
        <f>PROD_A21!K3</f>
        <v>0</v>
      </c>
      <c r="M16" s="67">
        <f>PROD_A21!L3</f>
        <v>0</v>
      </c>
      <c r="N16" s="67">
        <f>PROD_A21!M3</f>
        <v>0</v>
      </c>
      <c r="O16" s="67">
        <f>PROD_A21!N3</f>
        <v>0</v>
      </c>
      <c r="P16" s="68">
        <f>SUM(I16:O16)</f>
        <v>0</v>
      </c>
      <c r="Q16" s="628">
        <f>PROD_A21!O3-U16</f>
        <v>4958</v>
      </c>
      <c r="R16" s="73">
        <f>F16+G16+H16+P16+Q16</f>
        <v>4983</v>
      </c>
      <c r="S16" s="608">
        <f>PROD_A21!P3</f>
        <v>-11</v>
      </c>
      <c r="T16" s="610">
        <f>PROD_A21!Q3</f>
        <v>58</v>
      </c>
      <c r="U16" s="611">
        <f>Insurance!F3</f>
        <v>29</v>
      </c>
      <c r="V16" s="612">
        <f>PROD_A21!S3</f>
        <v>0</v>
      </c>
      <c r="W16" s="68">
        <f>SUM(T16:V16)</f>
        <v>87</v>
      </c>
      <c r="X16" s="609">
        <f>PROD_A21!T3</f>
        <v>0</v>
      </c>
      <c r="Y16" s="609">
        <f>PROD_A21!U3</f>
        <v>0</v>
      </c>
      <c r="Z16" s="609">
        <f>PROD_A21!V3</f>
        <v>0</v>
      </c>
      <c r="AA16" s="609">
        <f>PROD_A21!W3</f>
        <v>0</v>
      </c>
      <c r="AB16" s="609">
        <f>PROD_A21!X3</f>
        <v>0</v>
      </c>
      <c r="AC16" s="609">
        <f>PROD_A21!Y3</f>
        <v>0</v>
      </c>
      <c r="AD16" s="609">
        <f>PROD_A21!Z3</f>
        <v>0</v>
      </c>
      <c r="AE16" s="68">
        <f>SUM(X16:AD16)</f>
        <v>0</v>
      </c>
      <c r="AF16" s="68">
        <f>PROD_A21!AA3</f>
        <v>0</v>
      </c>
      <c r="AG16" s="613">
        <f>S16+W16+AE16+AF16</f>
        <v>76</v>
      </c>
      <c r="AH16" s="325">
        <f>R16+AG16</f>
        <v>5059</v>
      </c>
    </row>
    <row r="17" spans="3:35" x14ac:dyDescent="0.2">
      <c r="C17" s="80" t="s">
        <v>57</v>
      </c>
      <c r="D17" s="314"/>
      <c r="E17" s="313"/>
      <c r="F17" s="67">
        <f>PROD_A21!E4</f>
        <v>0</v>
      </c>
      <c r="G17" s="67">
        <f>PROD_A21!F4</f>
        <v>1</v>
      </c>
      <c r="H17" s="67">
        <f>PROD_A21!G4</f>
        <v>46</v>
      </c>
      <c r="I17" s="67">
        <f>PROD_A21!H4</f>
        <v>0</v>
      </c>
      <c r="J17" s="67">
        <f>PROD_A21!I4</f>
        <v>0</v>
      </c>
      <c r="K17" s="67">
        <f>PROD_A21!J4</f>
        <v>0</v>
      </c>
      <c r="L17" s="67">
        <f>PROD_A21!K4</f>
        <v>0</v>
      </c>
      <c r="M17" s="67">
        <f>PROD_A21!L4</f>
        <v>0</v>
      </c>
      <c r="N17" s="67">
        <f>PROD_A21!M4</f>
        <v>0</v>
      </c>
      <c r="O17" s="67">
        <f>PROD_A21!N4</f>
        <v>0</v>
      </c>
      <c r="P17" s="121">
        <f>SUM(I17:O17)</f>
        <v>0</v>
      </c>
      <c r="Q17" s="628">
        <f>PROD_A21!O4-U17</f>
        <v>5444</v>
      </c>
      <c r="R17" s="122">
        <f>F17+G17+H17+P17+Q17</f>
        <v>5491</v>
      </c>
      <c r="S17" s="608">
        <f>PROD_A21!P4</f>
        <v>103</v>
      </c>
      <c r="T17" s="610">
        <f>PROD_A21!Q4</f>
        <v>-58</v>
      </c>
      <c r="U17" s="611">
        <f>U15-U16</f>
        <v>-29</v>
      </c>
      <c r="V17" s="612">
        <f>PROD_A21!S4</f>
        <v>0</v>
      </c>
      <c r="W17" s="68">
        <f>SUM(T17:V17)</f>
        <v>-87</v>
      </c>
      <c r="X17" s="609">
        <f>PROD_A21!T4</f>
        <v>0</v>
      </c>
      <c r="Y17" s="609">
        <f>PROD_A21!U4</f>
        <v>0</v>
      </c>
      <c r="Z17" s="609">
        <f>PROD_A21!V4</f>
        <v>0</v>
      </c>
      <c r="AA17" s="609">
        <f>PROD_A21!W4</f>
        <v>0</v>
      </c>
      <c r="AB17" s="609">
        <f>PROD_A21!X4</f>
        <v>0</v>
      </c>
      <c r="AC17" s="609">
        <f>PROD_A21!Y4</f>
        <v>65</v>
      </c>
      <c r="AD17" s="609">
        <f>PROD_A21!Z4</f>
        <v>0</v>
      </c>
      <c r="AE17" s="121">
        <f>SUM(X17:AD17)</f>
        <v>65</v>
      </c>
      <c r="AF17" s="68">
        <f>PROD_A21!AA4</f>
        <v>0</v>
      </c>
      <c r="AG17" s="613">
        <f>S17+W17+AE17+AF17</f>
        <v>81</v>
      </c>
      <c r="AH17" s="325">
        <f>R17+AG17</f>
        <v>5572</v>
      </c>
      <c r="AI17" s="319">
        <f>AH17-(AH15-AH16)</f>
        <v>0</v>
      </c>
    </row>
    <row r="18" spans="3:35" x14ac:dyDescent="0.2">
      <c r="C18" s="80" t="s">
        <v>0</v>
      </c>
      <c r="D18" s="314" t="s">
        <v>58</v>
      </c>
      <c r="E18" s="313" t="s">
        <v>59</v>
      </c>
      <c r="F18" s="67" t="str">
        <f>PROD_A21!E5</f>
        <v>.</v>
      </c>
      <c r="G18" s="67" t="str">
        <f>PROD_A21!F5</f>
        <v>.</v>
      </c>
      <c r="H18" s="67" t="str">
        <f>PROD_A21!G5</f>
        <v>.</v>
      </c>
      <c r="I18" s="67" t="str">
        <f>PROD_A21!H5</f>
        <v>.</v>
      </c>
      <c r="J18" s="67" t="str">
        <f>PROD_A21!I5</f>
        <v>.</v>
      </c>
      <c r="K18" s="67" t="str">
        <f>PROD_A21!J5</f>
        <v>.</v>
      </c>
      <c r="L18" s="67" t="str">
        <f>PROD_A21!K5</f>
        <v>.</v>
      </c>
      <c r="M18" s="67" t="str">
        <f>PROD_A21!L5</f>
        <v>.</v>
      </c>
      <c r="N18" s="67" t="str">
        <f>PROD_A21!M5</f>
        <v>.</v>
      </c>
      <c r="O18" s="67" t="str">
        <f>PROD_A21!N5</f>
        <v>.</v>
      </c>
      <c r="P18" s="68"/>
      <c r="Q18" s="67" t="str">
        <f>PROD_A21!O5</f>
        <v>.</v>
      </c>
      <c r="R18" s="73"/>
      <c r="S18" s="608" t="str">
        <f>PROD_A21!P5</f>
        <v>.</v>
      </c>
      <c r="T18" s="610" t="str">
        <f>PROD_A21!Q5</f>
        <v>.</v>
      </c>
      <c r="U18" s="611" t="str">
        <f>PROD_A21!R5</f>
        <v>.</v>
      </c>
      <c r="V18" s="612" t="str">
        <f>PROD_A21!S5</f>
        <v>.</v>
      </c>
      <c r="W18" s="101"/>
      <c r="X18" s="609" t="str">
        <f>PROD_A21!T5</f>
        <v>.</v>
      </c>
      <c r="Y18" s="609" t="str">
        <f>PROD_A21!U5</f>
        <v>.</v>
      </c>
      <c r="Z18" s="609" t="str">
        <f>PROD_A21!V5</f>
        <v>.</v>
      </c>
      <c r="AA18" s="609" t="str">
        <f>PROD_A21!W5</f>
        <v>.</v>
      </c>
      <c r="AB18" s="609" t="str">
        <f>PROD_A21!X5</f>
        <v>.</v>
      </c>
      <c r="AC18" s="609" t="str">
        <f>PROD_A21!Y5</f>
        <v>.</v>
      </c>
      <c r="AD18" s="609" t="str">
        <f>PROD_A21!Z5</f>
        <v>.</v>
      </c>
      <c r="AE18" s="101"/>
      <c r="AF18" s="68" t="str">
        <f>PROD_A21!AA5</f>
        <v>.</v>
      </c>
      <c r="AG18" s="112"/>
      <c r="AH18" s="325"/>
    </row>
    <row r="19" spans="3:35" x14ac:dyDescent="0.2">
      <c r="C19" s="80" t="s">
        <v>55</v>
      </c>
      <c r="D19" s="314"/>
      <c r="E19" s="313"/>
      <c r="F19" s="67">
        <f>PROD_A21!E6</f>
        <v>0</v>
      </c>
      <c r="G19" s="67">
        <f>PROD_A21!F6</f>
        <v>0</v>
      </c>
      <c r="H19" s="67">
        <f>PROD_A21!G6</f>
        <v>2484</v>
      </c>
      <c r="I19" s="67">
        <f>PROD_A21!H6</f>
        <v>0</v>
      </c>
      <c r="J19" s="67">
        <f>PROD_A21!I6</f>
        <v>0</v>
      </c>
      <c r="K19" s="67">
        <f>PROD_A21!J6</f>
        <v>0</v>
      </c>
      <c r="L19" s="67">
        <f>PROD_A21!K6</f>
        <v>0</v>
      </c>
      <c r="M19" s="67">
        <f>PROD_A21!L6</f>
        <v>0</v>
      </c>
      <c r="N19" s="67">
        <f>PROD_A21!M6</f>
        <v>0</v>
      </c>
      <c r="O19" s="67">
        <f>PROD_A21!N6</f>
        <v>0</v>
      </c>
      <c r="P19" s="68">
        <f>SUM(I19:O19)</f>
        <v>0</v>
      </c>
      <c r="Q19" s="67">
        <f>PROD_A21!O6</f>
        <v>36</v>
      </c>
      <c r="R19" s="73">
        <f>F19+G19+H19+P19+Q19</f>
        <v>2520</v>
      </c>
      <c r="S19" s="608">
        <f>PROD_A21!P6</f>
        <v>-28</v>
      </c>
      <c r="T19" s="610">
        <f>PROD_A21!Q6</f>
        <v>0</v>
      </c>
      <c r="U19" s="611">
        <f>PROD_A21!R6</f>
        <v>0</v>
      </c>
      <c r="V19" s="612">
        <f>PROD_A21!S6</f>
        <v>0</v>
      </c>
      <c r="W19" s="68">
        <f>SUM(T19:V19)</f>
        <v>0</v>
      </c>
      <c r="X19" s="609">
        <f>PROD_A21!T6</f>
        <v>0</v>
      </c>
      <c r="Y19" s="609">
        <f>PROD_A21!U6</f>
        <v>0</v>
      </c>
      <c r="Z19" s="609">
        <f>PROD_A21!V6</f>
        <v>0</v>
      </c>
      <c r="AA19" s="609">
        <f>PROD_A21!W6</f>
        <v>0</v>
      </c>
      <c r="AB19" s="609">
        <f>PROD_A21!X6</f>
        <v>0</v>
      </c>
      <c r="AC19" s="609">
        <f>PROD_A21!Y6</f>
        <v>57</v>
      </c>
      <c r="AD19" s="609">
        <f>PROD_A21!Z6</f>
        <v>18</v>
      </c>
      <c r="AE19" s="68">
        <f>SUM(X19:AD19)</f>
        <v>75</v>
      </c>
      <c r="AF19" s="68">
        <f>PROD_A21!AA6</f>
        <v>0</v>
      </c>
      <c r="AG19" s="613">
        <f>S19+W19+AE19+AF19</f>
        <v>47</v>
      </c>
      <c r="AH19" s="325">
        <f>R19+AG19</f>
        <v>2567</v>
      </c>
    </row>
    <row r="20" spans="3:35" x14ac:dyDescent="0.2">
      <c r="C20" s="80" t="s">
        <v>56</v>
      </c>
      <c r="D20" s="314"/>
      <c r="E20" s="313"/>
      <c r="F20" s="67">
        <f>PROD_A21!E7</f>
        <v>-8</v>
      </c>
      <c r="G20" s="67">
        <f>PROD_A21!F7</f>
        <v>-3</v>
      </c>
      <c r="H20" s="628">
        <f>PROD_A21!G7-U20</f>
        <v>1635</v>
      </c>
      <c r="I20" s="67">
        <f>PROD_A21!H7</f>
        <v>0</v>
      </c>
      <c r="J20" s="67">
        <f>PROD_A21!I7</f>
        <v>0</v>
      </c>
      <c r="K20" s="67">
        <f>PROD_A21!J7</f>
        <v>0</v>
      </c>
      <c r="L20" s="67">
        <f>PROD_A21!K7</f>
        <v>0</v>
      </c>
      <c r="M20" s="67">
        <f>PROD_A21!L7</f>
        <v>0</v>
      </c>
      <c r="N20" s="67">
        <f>PROD_A21!M7</f>
        <v>0</v>
      </c>
      <c r="O20" s="67">
        <f>PROD_A21!N7</f>
        <v>0</v>
      </c>
      <c r="P20" s="68">
        <f>SUM(I20:O20)</f>
        <v>0</v>
      </c>
      <c r="Q20" s="67">
        <f>PROD_A21!O7</f>
        <v>-22</v>
      </c>
      <c r="R20" s="73">
        <f>F20+G20+H20+P20+Q20</f>
        <v>1602</v>
      </c>
      <c r="S20" s="608">
        <f>PROD_A21!P7</f>
        <v>56</v>
      </c>
      <c r="T20" s="610">
        <f>PROD_A21!Q7</f>
        <v>5</v>
      </c>
      <c r="U20" s="611">
        <f>Insurance!F4</f>
        <v>7</v>
      </c>
      <c r="V20" s="612">
        <f>PROD_A21!S7</f>
        <v>0</v>
      </c>
      <c r="W20" s="68">
        <f>SUM(T20:V20)</f>
        <v>12</v>
      </c>
      <c r="X20" s="609">
        <f>PROD_A21!T7</f>
        <v>0</v>
      </c>
      <c r="Y20" s="609">
        <f>PROD_A21!U7</f>
        <v>0</v>
      </c>
      <c r="Z20" s="609">
        <f>PROD_A21!V7</f>
        <v>0</v>
      </c>
      <c r="AA20" s="609">
        <f>PROD_A21!W7</f>
        <v>0</v>
      </c>
      <c r="AB20" s="609">
        <f>PROD_A21!X7</f>
        <v>0</v>
      </c>
      <c r="AC20" s="609">
        <f>PROD_A21!Y7</f>
        <v>0</v>
      </c>
      <c r="AD20" s="609">
        <f>PROD_A21!Z7</f>
        <v>-94</v>
      </c>
      <c r="AE20" s="68">
        <f>SUM(X20:AD20)</f>
        <v>-94</v>
      </c>
      <c r="AF20" s="68">
        <f>PROD_A21!AA7</f>
        <v>0</v>
      </c>
      <c r="AG20" s="613">
        <f>S20+W20+AE20+AF20</f>
        <v>-26</v>
      </c>
      <c r="AH20" s="325">
        <f>R20+AG20</f>
        <v>1576</v>
      </c>
    </row>
    <row r="21" spans="3:35" x14ac:dyDescent="0.2">
      <c r="C21" s="80" t="s">
        <v>57</v>
      </c>
      <c r="D21" s="314"/>
      <c r="E21" s="313"/>
      <c r="F21" s="67">
        <f>PROD_A21!E8</f>
        <v>8</v>
      </c>
      <c r="G21" s="67">
        <f>PROD_A21!F8</f>
        <v>3</v>
      </c>
      <c r="H21" s="628">
        <f>PROD_A21!G8-U21</f>
        <v>849</v>
      </c>
      <c r="I21" s="67">
        <f>PROD_A21!H8</f>
        <v>0</v>
      </c>
      <c r="J21" s="67">
        <f>PROD_A21!I8</f>
        <v>0</v>
      </c>
      <c r="K21" s="67">
        <f>PROD_A21!J8</f>
        <v>0</v>
      </c>
      <c r="L21" s="67">
        <f>PROD_A21!K8</f>
        <v>0</v>
      </c>
      <c r="M21" s="67">
        <f>PROD_A21!L8</f>
        <v>0</v>
      </c>
      <c r="N21" s="67">
        <f>PROD_A21!M8</f>
        <v>0</v>
      </c>
      <c r="O21" s="67">
        <f>PROD_A21!N8</f>
        <v>0</v>
      </c>
      <c r="P21" s="121">
        <f>SUM(I21:O21)</f>
        <v>0</v>
      </c>
      <c r="Q21" s="67">
        <f>PROD_A21!O8</f>
        <v>58</v>
      </c>
      <c r="R21" s="122">
        <f>F21+G21+H21+P21+Q21</f>
        <v>918</v>
      </c>
      <c r="S21" s="608">
        <f>PROD_A21!P8</f>
        <v>-84</v>
      </c>
      <c r="T21" s="610">
        <f>PROD_A21!Q8</f>
        <v>-5</v>
      </c>
      <c r="U21" s="611">
        <f>U19-U20</f>
        <v>-7</v>
      </c>
      <c r="V21" s="612">
        <f>PROD_A21!S8</f>
        <v>0</v>
      </c>
      <c r="W21" s="121">
        <f>SUM(T21:V21)</f>
        <v>-12</v>
      </c>
      <c r="X21" s="609">
        <f>PROD_A21!T8</f>
        <v>0</v>
      </c>
      <c r="Y21" s="609">
        <f>PROD_A21!U8</f>
        <v>0</v>
      </c>
      <c r="Z21" s="609">
        <f>PROD_A21!V8</f>
        <v>0</v>
      </c>
      <c r="AA21" s="609">
        <f>PROD_A21!W8</f>
        <v>0</v>
      </c>
      <c r="AB21" s="609">
        <f>PROD_A21!X8</f>
        <v>0</v>
      </c>
      <c r="AC21" s="609">
        <f>PROD_A21!Y8</f>
        <v>57</v>
      </c>
      <c r="AD21" s="609">
        <f>PROD_A21!Z8</f>
        <v>112</v>
      </c>
      <c r="AE21" s="68">
        <f>SUM(X21:AD21)</f>
        <v>169</v>
      </c>
      <c r="AF21" s="68">
        <f>PROD_A21!AA8</f>
        <v>0</v>
      </c>
      <c r="AG21" s="613">
        <f>S21+W21+AE21+AF21</f>
        <v>73</v>
      </c>
      <c r="AH21" s="325">
        <f>R21+AG21</f>
        <v>991</v>
      </c>
      <c r="AI21">
        <f>AH21-(AH19-AH20)</f>
        <v>0</v>
      </c>
    </row>
    <row r="22" spans="3:35" x14ac:dyDescent="0.2">
      <c r="C22" s="80" t="s">
        <v>0</v>
      </c>
      <c r="D22" s="314" t="s">
        <v>60</v>
      </c>
      <c r="E22" s="313" t="s">
        <v>61</v>
      </c>
      <c r="F22" s="67" t="str">
        <f>PROD_A21!E9</f>
        <v>.</v>
      </c>
      <c r="G22" s="67" t="str">
        <f>PROD_A21!F9</f>
        <v>.</v>
      </c>
      <c r="H22" s="67" t="str">
        <f>PROD_A21!G9</f>
        <v>.</v>
      </c>
      <c r="I22" s="67" t="str">
        <f>PROD_A21!H9</f>
        <v>.</v>
      </c>
      <c r="J22" s="67" t="str">
        <f>PROD_A21!I9</f>
        <v>.</v>
      </c>
      <c r="K22" s="67" t="str">
        <f>PROD_A21!J9</f>
        <v>.</v>
      </c>
      <c r="L22" s="67" t="str">
        <f>PROD_A21!K9</f>
        <v>.</v>
      </c>
      <c r="M22" s="67" t="str">
        <f>PROD_A21!L9</f>
        <v>.</v>
      </c>
      <c r="N22" s="67" t="str">
        <f>PROD_A21!M9</f>
        <v>.</v>
      </c>
      <c r="O22" s="67" t="str">
        <f>PROD_A21!N9</f>
        <v>.</v>
      </c>
      <c r="P22" s="68"/>
      <c r="Q22" s="67" t="str">
        <f>PROD_A21!O9</f>
        <v>.</v>
      </c>
      <c r="R22" s="73"/>
      <c r="S22" s="608" t="str">
        <f>PROD_A21!P9</f>
        <v>.</v>
      </c>
      <c r="T22" s="610" t="str">
        <f>PROD_A21!Q9</f>
        <v>.</v>
      </c>
      <c r="U22" s="611" t="str">
        <f>PROD_A21!R9</f>
        <v>.</v>
      </c>
      <c r="V22" s="612" t="str">
        <f>PROD_A21!S9</f>
        <v>.</v>
      </c>
      <c r="W22" s="101"/>
      <c r="X22" s="609" t="str">
        <f>PROD_A21!T9</f>
        <v>.</v>
      </c>
      <c r="Y22" s="609" t="str">
        <f>PROD_A21!U9</f>
        <v>.</v>
      </c>
      <c r="Z22" s="609" t="str">
        <f>PROD_A21!V9</f>
        <v>.</v>
      </c>
      <c r="AA22" s="609" t="str">
        <f>PROD_A21!W9</f>
        <v>.</v>
      </c>
      <c r="AB22" s="609" t="str">
        <f>PROD_A21!X9</f>
        <v>.</v>
      </c>
      <c r="AC22" s="609" t="str">
        <f>PROD_A21!Y9</f>
        <v>.</v>
      </c>
      <c r="AD22" s="609" t="str">
        <f>PROD_A21!Z9</f>
        <v>.</v>
      </c>
      <c r="AE22" s="101"/>
      <c r="AF22" s="68" t="str">
        <f>PROD_A21!AA9</f>
        <v>.</v>
      </c>
      <c r="AG22" s="112"/>
      <c r="AH22" s="325"/>
    </row>
    <row r="23" spans="3:35" x14ac:dyDescent="0.2">
      <c r="C23" s="80" t="s">
        <v>55</v>
      </c>
      <c r="D23" s="314"/>
      <c r="E23" s="313"/>
      <c r="F23" s="67">
        <f>PROD_A21!E10</f>
        <v>0</v>
      </c>
      <c r="G23" s="67">
        <f>PROD_A21!F10</f>
        <v>0</v>
      </c>
      <c r="H23" s="67">
        <f>PROD_A21!G10</f>
        <v>119118</v>
      </c>
      <c r="I23" s="67">
        <f>PROD_A21!H10</f>
        <v>0</v>
      </c>
      <c r="J23" s="67">
        <f>PROD_A21!I10</f>
        <v>0</v>
      </c>
      <c r="K23" s="67">
        <f>PROD_A21!J10</f>
        <v>0</v>
      </c>
      <c r="L23" s="67">
        <f>PROD_A21!K10</f>
        <v>0</v>
      </c>
      <c r="M23" s="67">
        <f>PROD_A21!L10</f>
        <v>0</v>
      </c>
      <c r="N23" s="67">
        <f>PROD_A21!M10</f>
        <v>0</v>
      </c>
      <c r="O23" s="67">
        <f>PROD_A21!N10</f>
        <v>0</v>
      </c>
      <c r="P23" s="68">
        <f>SUM(I23:O23)</f>
        <v>0</v>
      </c>
      <c r="Q23" s="67">
        <f>PROD_A21!O10</f>
        <v>3623</v>
      </c>
      <c r="R23" s="73">
        <f>F23+G23+H23+P23+Q23</f>
        <v>122741</v>
      </c>
      <c r="S23" s="608">
        <f>PROD_A21!P10</f>
        <v>-856</v>
      </c>
      <c r="T23" s="610">
        <f>PROD_A21!Q10</f>
        <v>0</v>
      </c>
      <c r="U23" s="611">
        <f>PROD_A21!R10</f>
        <v>0</v>
      </c>
      <c r="V23" s="612">
        <f>PROD_A21!S10</f>
        <v>-1890</v>
      </c>
      <c r="W23" s="68">
        <f>SUM(T23:V23)</f>
        <v>-1890</v>
      </c>
      <c r="X23" s="609">
        <f>PROD_A21!T10</f>
        <v>0</v>
      </c>
      <c r="Y23" s="609">
        <f>PROD_A21!U10</f>
        <v>0</v>
      </c>
      <c r="Z23" s="609">
        <f>PROD_A21!V10</f>
        <v>0</v>
      </c>
      <c r="AA23" s="609">
        <f>PROD_A21!W10</f>
        <v>0</v>
      </c>
      <c r="AB23" s="609">
        <f>PROD_A21!X10</f>
        <v>0</v>
      </c>
      <c r="AC23" s="609">
        <f>PROD_A21!Y10</f>
        <v>124</v>
      </c>
      <c r="AD23" s="609">
        <f>PROD_A21!Z10</f>
        <v>122</v>
      </c>
      <c r="AE23" s="68">
        <f>SUM(X23:AD23)</f>
        <v>246</v>
      </c>
      <c r="AF23" s="68">
        <f>PROD_A21!AA10</f>
        <v>0</v>
      </c>
      <c r="AG23" s="613">
        <f>S23+W23+AE23+AF23</f>
        <v>-2500</v>
      </c>
      <c r="AH23" s="325">
        <f>R23+AG23</f>
        <v>120241</v>
      </c>
    </row>
    <row r="24" spans="3:35" x14ac:dyDescent="0.2">
      <c r="C24" s="80" t="s">
        <v>56</v>
      </c>
      <c r="D24" s="314"/>
      <c r="E24" s="313"/>
      <c r="F24" s="67">
        <f>PROD_A21!E11</f>
        <v>-141</v>
      </c>
      <c r="G24" s="67">
        <f>PROD_A21!F11</f>
        <v>-160</v>
      </c>
      <c r="H24" s="628">
        <f>PROD_A21!G11-U24</f>
        <v>90089</v>
      </c>
      <c r="I24" s="67">
        <f>PROD_A21!H11</f>
        <v>0</v>
      </c>
      <c r="J24" s="67">
        <f>PROD_A21!I11</f>
        <v>0</v>
      </c>
      <c r="K24" s="67">
        <f>PROD_A21!J11</f>
        <v>0</v>
      </c>
      <c r="L24" s="67">
        <f>PROD_A21!K11</f>
        <v>0</v>
      </c>
      <c r="M24" s="67">
        <f>PROD_A21!L11</f>
        <v>0</v>
      </c>
      <c r="N24" s="67">
        <f>PROD_A21!M11</f>
        <v>0</v>
      </c>
      <c r="O24" s="67">
        <f>PROD_A21!N11</f>
        <v>0</v>
      </c>
      <c r="P24" s="68">
        <f>SUM(I24:O24)</f>
        <v>0</v>
      </c>
      <c r="Q24" s="67">
        <f>PROD_A21!O11</f>
        <v>-1225</v>
      </c>
      <c r="R24" s="73">
        <f>F24+G24+H24+P24+Q24</f>
        <v>88563</v>
      </c>
      <c r="S24" s="608">
        <f>PROD_A21!P11</f>
        <v>-1300</v>
      </c>
      <c r="T24" s="610">
        <f>PROD_A21!Q11</f>
        <v>197</v>
      </c>
      <c r="U24" s="611">
        <f>Insurance!F5</f>
        <v>244</v>
      </c>
      <c r="V24" s="612">
        <f>PROD_A21!S11</f>
        <v>-1559</v>
      </c>
      <c r="W24" s="68">
        <f>SUM(T24:V24)</f>
        <v>-1118</v>
      </c>
      <c r="X24" s="609">
        <f>PROD_A21!T11</f>
        <v>0</v>
      </c>
      <c r="Y24" s="609">
        <f>PROD_A21!U11</f>
        <v>0</v>
      </c>
      <c r="Z24" s="609">
        <f>PROD_A21!V11</f>
        <v>0</v>
      </c>
      <c r="AA24" s="609">
        <f>PROD_A21!W11</f>
        <v>0</v>
      </c>
      <c r="AB24" s="609">
        <f>PROD_A21!X11</f>
        <v>0</v>
      </c>
      <c r="AC24" s="609">
        <f>PROD_A21!Y11</f>
        <v>0</v>
      </c>
      <c r="AD24" s="609">
        <f>PROD_A21!Z11</f>
        <v>-82</v>
      </c>
      <c r="AE24" s="68">
        <f>SUM(X24:AD24)</f>
        <v>-82</v>
      </c>
      <c r="AF24" s="68">
        <f>PROD_A21!AA11</f>
        <v>106</v>
      </c>
      <c r="AG24" s="613">
        <f>S24+W24+AE24+AF24</f>
        <v>-2394</v>
      </c>
      <c r="AH24" s="325">
        <f>R24+AG24</f>
        <v>86169</v>
      </c>
    </row>
    <row r="25" spans="3:35" x14ac:dyDescent="0.2">
      <c r="C25" s="80" t="s">
        <v>57</v>
      </c>
      <c r="D25" s="314"/>
      <c r="E25" s="313"/>
      <c r="F25" s="67">
        <f>PROD_A21!E12</f>
        <v>141</v>
      </c>
      <c r="G25" s="67">
        <f>PROD_A21!F12</f>
        <v>160</v>
      </c>
      <c r="H25" s="628">
        <f>PROD_A21!G12-U25</f>
        <v>29029</v>
      </c>
      <c r="I25" s="67">
        <f>PROD_A21!H12</f>
        <v>0</v>
      </c>
      <c r="J25" s="67">
        <f>PROD_A21!I12</f>
        <v>0</v>
      </c>
      <c r="K25" s="67">
        <f>PROD_A21!J12</f>
        <v>0</v>
      </c>
      <c r="L25" s="67">
        <f>PROD_A21!K12</f>
        <v>0</v>
      </c>
      <c r="M25" s="67">
        <f>PROD_A21!L12</f>
        <v>0</v>
      </c>
      <c r="N25" s="67">
        <f>PROD_A21!M12</f>
        <v>0</v>
      </c>
      <c r="O25" s="67">
        <f>PROD_A21!N12</f>
        <v>0</v>
      </c>
      <c r="P25" s="121">
        <f>SUM(I25:O25)</f>
        <v>0</v>
      </c>
      <c r="Q25" s="67">
        <f>PROD_A21!O12</f>
        <v>4848</v>
      </c>
      <c r="R25" s="122">
        <f>F25+G25+H25+P25+Q25</f>
        <v>34178</v>
      </c>
      <c r="S25" s="608">
        <f>PROD_A21!P12</f>
        <v>444</v>
      </c>
      <c r="T25" s="610">
        <f>PROD_A21!Q12</f>
        <v>-197</v>
      </c>
      <c r="U25" s="611">
        <f>U23-U24</f>
        <v>-244</v>
      </c>
      <c r="V25" s="612">
        <f>PROD_A21!S12</f>
        <v>-331</v>
      </c>
      <c r="W25" s="121">
        <f>SUM(T25:V25)</f>
        <v>-772</v>
      </c>
      <c r="X25" s="609">
        <f>PROD_A21!T12</f>
        <v>0</v>
      </c>
      <c r="Y25" s="609">
        <f>PROD_A21!U12</f>
        <v>0</v>
      </c>
      <c r="Z25" s="609">
        <f>PROD_A21!V12</f>
        <v>0</v>
      </c>
      <c r="AA25" s="609">
        <f>PROD_A21!W12</f>
        <v>0</v>
      </c>
      <c r="AB25" s="609">
        <f>PROD_A21!X12</f>
        <v>0</v>
      </c>
      <c r="AC25" s="609">
        <f>PROD_A21!Y12</f>
        <v>124</v>
      </c>
      <c r="AD25" s="609">
        <f>PROD_A21!Z12</f>
        <v>204</v>
      </c>
      <c r="AE25" s="68">
        <f>SUM(X25:AD25)</f>
        <v>328</v>
      </c>
      <c r="AF25" s="68">
        <f>PROD_A21!AA12</f>
        <v>-106</v>
      </c>
      <c r="AG25" s="613">
        <f>S25+W25+AE25+AF25</f>
        <v>-106</v>
      </c>
      <c r="AH25" s="325">
        <f>R25+AG25</f>
        <v>34072</v>
      </c>
      <c r="AI25">
        <f>AH25-(AH23-AH24)</f>
        <v>0</v>
      </c>
    </row>
    <row r="26" spans="3:35" x14ac:dyDescent="0.2">
      <c r="C26" s="80" t="s">
        <v>0</v>
      </c>
      <c r="D26" s="314" t="s">
        <v>62</v>
      </c>
      <c r="E26" s="313" t="s">
        <v>63</v>
      </c>
      <c r="F26" s="67" t="str">
        <f>PROD_A21!E13</f>
        <v>.</v>
      </c>
      <c r="G26" s="67" t="str">
        <f>PROD_A21!F13</f>
        <v>.</v>
      </c>
      <c r="H26" s="67" t="str">
        <f>PROD_A21!G13</f>
        <v>.</v>
      </c>
      <c r="I26" s="67" t="str">
        <f>PROD_A21!H13</f>
        <v>.</v>
      </c>
      <c r="J26" s="67" t="str">
        <f>PROD_A21!I13</f>
        <v>.</v>
      </c>
      <c r="K26" s="67" t="str">
        <f>PROD_A21!J13</f>
        <v>.</v>
      </c>
      <c r="L26" s="67" t="str">
        <f>PROD_A21!K13</f>
        <v>.</v>
      </c>
      <c r="M26" s="67" t="str">
        <f>PROD_A21!L13</f>
        <v>.</v>
      </c>
      <c r="N26" s="67" t="str">
        <f>PROD_A21!M13</f>
        <v>.</v>
      </c>
      <c r="O26" s="67" t="str">
        <f>PROD_A21!N13</f>
        <v>.</v>
      </c>
      <c r="P26" s="68"/>
      <c r="Q26" s="67" t="str">
        <f>PROD_A21!O13</f>
        <v>.</v>
      </c>
      <c r="R26" s="73"/>
      <c r="S26" s="608" t="str">
        <f>PROD_A21!P13</f>
        <v>.</v>
      </c>
      <c r="T26" s="610" t="str">
        <f>PROD_A21!Q13</f>
        <v>.</v>
      </c>
      <c r="U26" s="611" t="str">
        <f>PROD_A21!R13</f>
        <v>.</v>
      </c>
      <c r="V26" s="612" t="str">
        <f>PROD_A21!S13</f>
        <v>.</v>
      </c>
      <c r="W26" s="101"/>
      <c r="X26" s="609" t="str">
        <f>PROD_A21!T13</f>
        <v>.</v>
      </c>
      <c r="Y26" s="609" t="str">
        <f>PROD_A21!U13</f>
        <v>.</v>
      </c>
      <c r="Z26" s="609" t="str">
        <f>PROD_A21!V13</f>
        <v>.</v>
      </c>
      <c r="AA26" s="609" t="str">
        <f>PROD_A21!W13</f>
        <v>.</v>
      </c>
      <c r="AB26" s="609" t="str">
        <f>PROD_A21!X13</f>
        <v>.</v>
      </c>
      <c r="AC26" s="609" t="str">
        <f>PROD_A21!Y13</f>
        <v>.</v>
      </c>
      <c r="AD26" s="609" t="str">
        <f>PROD_A21!Z13</f>
        <v>.</v>
      </c>
      <c r="AE26" s="101"/>
      <c r="AF26" s="68" t="str">
        <f>PROD_A21!AA13</f>
        <v>.</v>
      </c>
      <c r="AG26" s="112"/>
      <c r="AH26" s="325"/>
    </row>
    <row r="27" spans="3:35" x14ac:dyDescent="0.2">
      <c r="C27" s="80" t="s">
        <v>55</v>
      </c>
      <c r="D27" s="314"/>
      <c r="E27" s="313"/>
      <c r="F27" s="67">
        <f>PROD_A21!E14</f>
        <v>0</v>
      </c>
      <c r="G27" s="67">
        <f>PROD_A21!F14</f>
        <v>0</v>
      </c>
      <c r="H27" s="67">
        <f>PROD_A21!G14</f>
        <v>8446</v>
      </c>
      <c r="I27" s="67">
        <f>PROD_A21!H14</f>
        <v>0</v>
      </c>
      <c r="J27" s="67">
        <f>PROD_A21!I14</f>
        <v>0</v>
      </c>
      <c r="K27" s="67">
        <f>PROD_A21!J14</f>
        <v>0</v>
      </c>
      <c r="L27" s="67">
        <f>PROD_A21!K14</f>
        <v>0</v>
      </c>
      <c r="M27" s="67">
        <f>PROD_A21!L14</f>
        <v>0</v>
      </c>
      <c r="N27" s="67">
        <f>PROD_A21!M14</f>
        <v>0</v>
      </c>
      <c r="O27" s="67">
        <f>PROD_A21!N14</f>
        <v>0</v>
      </c>
      <c r="P27" s="68">
        <f>SUM(I27:O27)</f>
        <v>0</v>
      </c>
      <c r="Q27" s="67">
        <f>PROD_A21!O14</f>
        <v>88</v>
      </c>
      <c r="R27" s="73">
        <f>F27+G27+H27+P27+Q27</f>
        <v>8534</v>
      </c>
      <c r="S27" s="608">
        <f>PROD_A21!P14</f>
        <v>843</v>
      </c>
      <c r="T27" s="610">
        <f>PROD_A21!Q14</f>
        <v>0</v>
      </c>
      <c r="U27" s="611">
        <f>PROD_A21!R14</f>
        <v>0</v>
      </c>
      <c r="V27" s="612">
        <f>PROD_A21!S14</f>
        <v>0</v>
      </c>
      <c r="W27" s="68">
        <f>SUM(T27:V27)</f>
        <v>0</v>
      </c>
      <c r="X27" s="609">
        <f>PROD_A21!T14</f>
        <v>0</v>
      </c>
      <c r="Y27" s="609">
        <f>PROD_A21!U14</f>
        <v>0</v>
      </c>
      <c r="Z27" s="609">
        <f>PROD_A21!V14</f>
        <v>0</v>
      </c>
      <c r="AA27" s="609">
        <f>PROD_A21!W14</f>
        <v>0</v>
      </c>
      <c r="AB27" s="609">
        <f>PROD_A21!X14</f>
        <v>0</v>
      </c>
      <c r="AC27" s="609">
        <f>PROD_A21!Y14</f>
        <v>0</v>
      </c>
      <c r="AD27" s="609">
        <f>PROD_A21!Z14</f>
        <v>16</v>
      </c>
      <c r="AE27" s="68">
        <f>SUM(X27:AD27)</f>
        <v>16</v>
      </c>
      <c r="AF27" s="68">
        <f>PROD_A21!AA14</f>
        <v>0</v>
      </c>
      <c r="AG27" s="613">
        <f>S27+W27+AE27+AF27</f>
        <v>859</v>
      </c>
      <c r="AH27" s="325">
        <f>R27+AG27</f>
        <v>9393</v>
      </c>
    </row>
    <row r="28" spans="3:35" x14ac:dyDescent="0.2">
      <c r="C28" s="80" t="s">
        <v>56</v>
      </c>
      <c r="D28" s="314"/>
      <c r="E28" s="313"/>
      <c r="F28" s="67">
        <f>PROD_A21!E15</f>
        <v>-73</v>
      </c>
      <c r="G28" s="67">
        <f>PROD_A21!F15</f>
        <v>-6</v>
      </c>
      <c r="H28" s="628">
        <f>PROD_A21!G15-U28</f>
        <v>4948</v>
      </c>
      <c r="I28" s="67">
        <f>PROD_A21!H15</f>
        <v>0</v>
      </c>
      <c r="J28" s="67">
        <f>PROD_A21!I15</f>
        <v>0</v>
      </c>
      <c r="K28" s="67">
        <f>PROD_A21!J15</f>
        <v>0</v>
      </c>
      <c r="L28" s="67">
        <f>PROD_A21!K15</f>
        <v>0</v>
      </c>
      <c r="M28" s="67">
        <f>PROD_A21!L15</f>
        <v>0</v>
      </c>
      <c r="N28" s="67">
        <f>PROD_A21!M15</f>
        <v>0</v>
      </c>
      <c r="O28" s="67">
        <f>PROD_A21!N15</f>
        <v>0</v>
      </c>
      <c r="P28" s="68">
        <f>SUM(I28:O28)</f>
        <v>0</v>
      </c>
      <c r="Q28" s="67">
        <f>PROD_A21!O15</f>
        <v>-52</v>
      </c>
      <c r="R28" s="73">
        <f>F28+G28+H28+P28+Q28</f>
        <v>4817</v>
      </c>
      <c r="S28" s="608">
        <f>PROD_A21!P15</f>
        <v>265</v>
      </c>
      <c r="T28" s="610">
        <f>PROD_A21!Q15</f>
        <v>157</v>
      </c>
      <c r="U28" s="611">
        <f>Insurance!F6</f>
        <v>14</v>
      </c>
      <c r="V28" s="612">
        <f>PROD_A21!S15</f>
        <v>0</v>
      </c>
      <c r="W28" s="68">
        <f>SUM(T28:V28)</f>
        <v>171</v>
      </c>
      <c r="X28" s="609">
        <f>PROD_A21!T15</f>
        <v>0</v>
      </c>
      <c r="Y28" s="609">
        <f>PROD_A21!U15</f>
        <v>0</v>
      </c>
      <c r="Z28" s="609">
        <f>PROD_A21!V15</f>
        <v>0</v>
      </c>
      <c r="AA28" s="609">
        <f>PROD_A21!W15</f>
        <v>0</v>
      </c>
      <c r="AB28" s="609">
        <f>PROD_A21!X15</f>
        <v>0</v>
      </c>
      <c r="AC28" s="609">
        <f>PROD_A21!Y15</f>
        <v>0</v>
      </c>
      <c r="AD28" s="609">
        <f>PROD_A21!Z15</f>
        <v>-9</v>
      </c>
      <c r="AE28" s="68">
        <f>SUM(X28:AD28)</f>
        <v>-9</v>
      </c>
      <c r="AF28" s="68">
        <f>PROD_A21!AA15</f>
        <v>9</v>
      </c>
      <c r="AG28" s="613">
        <f>S28+W28+AE28+AF28</f>
        <v>436</v>
      </c>
      <c r="AH28" s="325">
        <f>R28+AG28</f>
        <v>5253</v>
      </c>
    </row>
    <row r="29" spans="3:35" x14ac:dyDescent="0.2">
      <c r="C29" s="80" t="s">
        <v>57</v>
      </c>
      <c r="D29" s="314"/>
      <c r="E29" s="313"/>
      <c r="F29" s="67">
        <f>PROD_A21!E16</f>
        <v>73</v>
      </c>
      <c r="G29" s="67">
        <f>PROD_A21!F16</f>
        <v>6</v>
      </c>
      <c r="H29" s="628">
        <f>PROD_A21!G16-U29</f>
        <v>3498</v>
      </c>
      <c r="I29" s="67">
        <f>PROD_A21!H16</f>
        <v>0</v>
      </c>
      <c r="J29" s="67">
        <f>PROD_A21!I16</f>
        <v>0</v>
      </c>
      <c r="K29" s="67">
        <f>PROD_A21!J16</f>
        <v>0</v>
      </c>
      <c r="L29" s="67">
        <f>PROD_A21!K16</f>
        <v>0</v>
      </c>
      <c r="M29" s="67">
        <f>PROD_A21!L16</f>
        <v>0</v>
      </c>
      <c r="N29" s="67">
        <f>PROD_A21!M16</f>
        <v>0</v>
      </c>
      <c r="O29" s="67">
        <f>PROD_A21!N16</f>
        <v>0</v>
      </c>
      <c r="P29" s="121">
        <f>SUM(I29:O29)</f>
        <v>0</v>
      </c>
      <c r="Q29" s="67">
        <f>PROD_A21!O16</f>
        <v>140</v>
      </c>
      <c r="R29" s="122">
        <f>F29+G29+H29+P29+Q29</f>
        <v>3717</v>
      </c>
      <c r="S29" s="608">
        <f>PROD_A21!P16</f>
        <v>578</v>
      </c>
      <c r="T29" s="610">
        <f>PROD_A21!Q16</f>
        <v>-157</v>
      </c>
      <c r="U29" s="611">
        <f>U27-U28</f>
        <v>-14</v>
      </c>
      <c r="V29" s="612">
        <f>PROD_A21!S16</f>
        <v>0</v>
      </c>
      <c r="W29" s="121">
        <f>SUM(T29:V29)</f>
        <v>-171</v>
      </c>
      <c r="X29" s="609">
        <f>PROD_A21!T16</f>
        <v>0</v>
      </c>
      <c r="Y29" s="609">
        <f>PROD_A21!U16</f>
        <v>0</v>
      </c>
      <c r="Z29" s="609">
        <f>PROD_A21!V16</f>
        <v>0</v>
      </c>
      <c r="AA29" s="609">
        <f>PROD_A21!W16</f>
        <v>0</v>
      </c>
      <c r="AB29" s="609">
        <f>PROD_A21!X16</f>
        <v>0</v>
      </c>
      <c r="AC29" s="609">
        <f>PROD_A21!Y16</f>
        <v>0</v>
      </c>
      <c r="AD29" s="609">
        <f>PROD_A21!Z16</f>
        <v>25</v>
      </c>
      <c r="AE29" s="68">
        <f>SUM(X29:AD29)</f>
        <v>25</v>
      </c>
      <c r="AF29" s="68">
        <f>PROD_A21!AA16</f>
        <v>-9</v>
      </c>
      <c r="AG29" s="613">
        <f>S29+W29+AE29+AF29</f>
        <v>423</v>
      </c>
      <c r="AH29" s="325">
        <f>R29+AG29</f>
        <v>4140</v>
      </c>
      <c r="AI29">
        <f>AH29-(AH27-AH28)</f>
        <v>0</v>
      </c>
    </row>
    <row r="30" spans="3:35" x14ac:dyDescent="0.2">
      <c r="C30" s="80" t="s">
        <v>0</v>
      </c>
      <c r="D30" s="314" t="s">
        <v>64</v>
      </c>
      <c r="E30" s="313" t="s">
        <v>65</v>
      </c>
      <c r="F30" s="67" t="str">
        <f>PROD_A21!E17</f>
        <v>.</v>
      </c>
      <c r="G30" s="67" t="str">
        <f>PROD_A21!F17</f>
        <v>.</v>
      </c>
      <c r="H30" s="67" t="str">
        <f>PROD_A21!G17</f>
        <v>.</v>
      </c>
      <c r="I30" s="67" t="str">
        <f>PROD_A21!H17</f>
        <v>.</v>
      </c>
      <c r="J30" s="67" t="str">
        <f>PROD_A21!I17</f>
        <v>.</v>
      </c>
      <c r="K30" s="67" t="str">
        <f>PROD_A21!J17</f>
        <v>.</v>
      </c>
      <c r="L30" s="67" t="str">
        <f>PROD_A21!K17</f>
        <v>.</v>
      </c>
      <c r="M30" s="67" t="str">
        <f>PROD_A21!L17</f>
        <v>.</v>
      </c>
      <c r="N30" s="67" t="str">
        <f>PROD_A21!M17</f>
        <v>.</v>
      </c>
      <c r="O30" s="67" t="str">
        <f>PROD_A21!N17</f>
        <v>.</v>
      </c>
      <c r="P30" s="68"/>
      <c r="Q30" s="67" t="str">
        <f>PROD_A21!O17</f>
        <v>.</v>
      </c>
      <c r="R30" s="73"/>
      <c r="S30" s="608" t="str">
        <f>PROD_A21!P17</f>
        <v>.</v>
      </c>
      <c r="T30" s="610" t="str">
        <f>PROD_A21!Q17</f>
        <v>.</v>
      </c>
      <c r="U30" s="611" t="str">
        <f>PROD_A21!R17</f>
        <v>.</v>
      </c>
      <c r="V30" s="612" t="str">
        <f>PROD_A21!S17</f>
        <v>.</v>
      </c>
      <c r="W30" s="101"/>
      <c r="X30" s="609" t="str">
        <f>PROD_A21!T17</f>
        <v>.</v>
      </c>
      <c r="Y30" s="609" t="str">
        <f>PROD_A21!U17</f>
        <v>.</v>
      </c>
      <c r="Z30" s="609" t="str">
        <f>PROD_A21!V17</f>
        <v>.</v>
      </c>
      <c r="AA30" s="609" t="str">
        <f>PROD_A21!W17</f>
        <v>.</v>
      </c>
      <c r="AB30" s="609" t="str">
        <f>PROD_A21!X17</f>
        <v>.</v>
      </c>
      <c r="AC30" s="609" t="str">
        <f>PROD_A21!Y17</f>
        <v>.</v>
      </c>
      <c r="AD30" s="609" t="str">
        <f>PROD_A21!Z17</f>
        <v>.</v>
      </c>
      <c r="AE30" s="101"/>
      <c r="AF30" s="68" t="str">
        <f>PROD_A21!AA17</f>
        <v>.</v>
      </c>
      <c r="AG30" s="112"/>
      <c r="AH30" s="325"/>
    </row>
    <row r="31" spans="3:35" x14ac:dyDescent="0.2">
      <c r="C31" s="80" t="s">
        <v>55</v>
      </c>
      <c r="D31" s="314"/>
      <c r="E31" s="313"/>
      <c r="F31" s="67">
        <f>PROD_A21!E18</f>
        <v>0</v>
      </c>
      <c r="G31" s="67">
        <f>PROD_A21!F18</f>
        <v>3</v>
      </c>
      <c r="H31" s="67">
        <f>PROD_A21!G18</f>
        <v>3993</v>
      </c>
      <c r="I31" s="67">
        <f>PROD_A21!H18</f>
        <v>0</v>
      </c>
      <c r="J31" s="67">
        <f>PROD_A21!I18</f>
        <v>0</v>
      </c>
      <c r="K31" s="67">
        <f>PROD_A21!J18</f>
        <v>0</v>
      </c>
      <c r="L31" s="67">
        <f>PROD_A21!K18</f>
        <v>0</v>
      </c>
      <c r="M31" s="67">
        <f>PROD_A21!L18</f>
        <v>0</v>
      </c>
      <c r="N31" s="67">
        <f>PROD_A21!M18</f>
        <v>0</v>
      </c>
      <c r="O31" s="67">
        <f>PROD_A21!N18</f>
        <v>0</v>
      </c>
      <c r="P31" s="68">
        <f>SUM(I31:O31)</f>
        <v>0</v>
      </c>
      <c r="Q31" s="67">
        <f>PROD_A21!O18</f>
        <v>15</v>
      </c>
      <c r="R31" s="73">
        <f>F31+G31+H31+P31+Q31</f>
        <v>4011</v>
      </c>
      <c r="S31" s="608">
        <f>PROD_A21!P18</f>
        <v>-4</v>
      </c>
      <c r="T31" s="610">
        <f>PROD_A21!Q18</f>
        <v>0</v>
      </c>
      <c r="U31" s="611">
        <f>PROD_A21!R18</f>
        <v>0</v>
      </c>
      <c r="V31" s="612">
        <f>PROD_A21!S18</f>
        <v>0</v>
      </c>
      <c r="W31" s="68">
        <f>SUM(T31:V31)</f>
        <v>0</v>
      </c>
      <c r="X31" s="609">
        <f>PROD_A21!T18</f>
        <v>0</v>
      </c>
      <c r="Y31" s="609">
        <f>PROD_A21!U18</f>
        <v>0</v>
      </c>
      <c r="Z31" s="609">
        <f>PROD_A21!V18</f>
        <v>0</v>
      </c>
      <c r="AA31" s="609">
        <f>PROD_A21!W18</f>
        <v>0</v>
      </c>
      <c r="AB31" s="609">
        <f>PROD_A21!X18</f>
        <v>0</v>
      </c>
      <c r="AC31" s="609">
        <f>PROD_A21!Y18</f>
        <v>92</v>
      </c>
      <c r="AD31" s="609">
        <f>PROD_A21!Z18</f>
        <v>16</v>
      </c>
      <c r="AE31" s="68">
        <f>SUM(X31:AD31)</f>
        <v>108</v>
      </c>
      <c r="AF31" s="68">
        <f>PROD_A21!AA18</f>
        <v>0</v>
      </c>
      <c r="AG31" s="613">
        <f>S31+W31+AE31+AF31</f>
        <v>104</v>
      </c>
      <c r="AH31" s="325">
        <f>R31+AG31</f>
        <v>4115</v>
      </c>
    </row>
    <row r="32" spans="3:35" x14ac:dyDescent="0.2">
      <c r="C32" s="80" t="s">
        <v>56</v>
      </c>
      <c r="D32" s="314"/>
      <c r="E32" s="313"/>
      <c r="F32" s="67">
        <f>PROD_A21!E19</f>
        <v>-16</v>
      </c>
      <c r="G32" s="67">
        <f>PROD_A21!F19</f>
        <v>-1</v>
      </c>
      <c r="H32" s="628">
        <f>PROD_A21!G19-U32</f>
        <v>2457</v>
      </c>
      <c r="I32" s="67">
        <f>PROD_A21!H19</f>
        <v>0</v>
      </c>
      <c r="J32" s="67">
        <f>PROD_A21!I19</f>
        <v>0</v>
      </c>
      <c r="K32" s="67">
        <f>PROD_A21!J19</f>
        <v>0</v>
      </c>
      <c r="L32" s="67">
        <f>PROD_A21!K19</f>
        <v>0</v>
      </c>
      <c r="M32" s="67">
        <f>PROD_A21!L19</f>
        <v>0</v>
      </c>
      <c r="N32" s="67">
        <f>PROD_A21!M19</f>
        <v>0</v>
      </c>
      <c r="O32" s="67">
        <f>PROD_A21!N19</f>
        <v>0</v>
      </c>
      <c r="P32" s="68">
        <f>SUM(I32:O32)</f>
        <v>0</v>
      </c>
      <c r="Q32" s="67">
        <f>PROD_A21!O19</f>
        <v>-104</v>
      </c>
      <c r="R32" s="73">
        <f>F32+G32+H32+P32+Q32</f>
        <v>2336</v>
      </c>
      <c r="S32" s="608">
        <f>PROD_A21!P19</f>
        <v>-79</v>
      </c>
      <c r="T32" s="610">
        <f>PROD_A21!Q19</f>
        <v>11</v>
      </c>
      <c r="U32" s="611">
        <f>Insurance!F7</f>
        <v>0</v>
      </c>
      <c r="V32" s="612">
        <f>PROD_A21!S19</f>
        <v>0</v>
      </c>
      <c r="W32" s="68">
        <f>SUM(T32:V32)</f>
        <v>11</v>
      </c>
      <c r="X32" s="609">
        <f>PROD_A21!T19</f>
        <v>0</v>
      </c>
      <c r="Y32" s="609">
        <f>PROD_A21!U19</f>
        <v>0</v>
      </c>
      <c r="Z32" s="609">
        <f>PROD_A21!V19</f>
        <v>0</v>
      </c>
      <c r="AA32" s="609">
        <f>PROD_A21!W19</f>
        <v>0</v>
      </c>
      <c r="AB32" s="609">
        <f>PROD_A21!X19</f>
        <v>0</v>
      </c>
      <c r="AC32" s="609">
        <f>PROD_A21!Y19</f>
        <v>0</v>
      </c>
      <c r="AD32" s="609">
        <f>PROD_A21!Z19</f>
        <v>3</v>
      </c>
      <c r="AE32" s="68">
        <f>SUM(X32:AD32)</f>
        <v>3</v>
      </c>
      <c r="AF32" s="68">
        <f>PROD_A21!AA19</f>
        <v>0</v>
      </c>
      <c r="AG32" s="613">
        <f>S32+W32+AE32+AF32</f>
        <v>-65</v>
      </c>
      <c r="AH32" s="325">
        <f>R32+AG32</f>
        <v>2271</v>
      </c>
    </row>
    <row r="33" spans="3:35" x14ac:dyDescent="0.2">
      <c r="C33" s="80" t="s">
        <v>57</v>
      </c>
      <c r="D33" s="314"/>
      <c r="E33" s="313"/>
      <c r="F33" s="67">
        <f>PROD_A21!E20</f>
        <v>16</v>
      </c>
      <c r="G33" s="67">
        <f>PROD_A21!F20</f>
        <v>4</v>
      </c>
      <c r="H33" s="628">
        <f>PROD_A21!G20-U33</f>
        <v>1536</v>
      </c>
      <c r="I33" s="67">
        <f>PROD_A21!H20</f>
        <v>0</v>
      </c>
      <c r="J33" s="67">
        <f>PROD_A21!I20</f>
        <v>0</v>
      </c>
      <c r="K33" s="67">
        <f>PROD_A21!J20</f>
        <v>0</v>
      </c>
      <c r="L33" s="67">
        <f>PROD_A21!K20</f>
        <v>0</v>
      </c>
      <c r="M33" s="67">
        <f>PROD_A21!L20</f>
        <v>0</v>
      </c>
      <c r="N33" s="67">
        <f>PROD_A21!M20</f>
        <v>0</v>
      </c>
      <c r="O33" s="67">
        <f>PROD_A21!N20</f>
        <v>0</v>
      </c>
      <c r="P33" s="121">
        <f>SUM(I33:O33)</f>
        <v>0</v>
      </c>
      <c r="Q33" s="67">
        <f>PROD_A21!O20</f>
        <v>119</v>
      </c>
      <c r="R33" s="122">
        <f>F33+G33+H33+P33+Q33</f>
        <v>1675</v>
      </c>
      <c r="S33" s="608">
        <f>PROD_A21!P20</f>
        <v>75</v>
      </c>
      <c r="T33" s="610">
        <f>PROD_A21!Q20</f>
        <v>-11</v>
      </c>
      <c r="U33" s="611">
        <f>U31-U32</f>
        <v>0</v>
      </c>
      <c r="V33" s="612">
        <f>PROD_A21!S20</f>
        <v>0</v>
      </c>
      <c r="W33" s="121">
        <f>SUM(T33:V33)</f>
        <v>-11</v>
      </c>
      <c r="X33" s="609">
        <f>PROD_A21!T20</f>
        <v>0</v>
      </c>
      <c r="Y33" s="609">
        <f>PROD_A21!U20</f>
        <v>0</v>
      </c>
      <c r="Z33" s="609">
        <f>PROD_A21!V20</f>
        <v>0</v>
      </c>
      <c r="AA33" s="609">
        <f>PROD_A21!W20</f>
        <v>0</v>
      </c>
      <c r="AB33" s="609">
        <f>PROD_A21!X20</f>
        <v>0</v>
      </c>
      <c r="AC33" s="609">
        <f>PROD_A21!Y20</f>
        <v>92</v>
      </c>
      <c r="AD33" s="609">
        <f>PROD_A21!Z20</f>
        <v>13</v>
      </c>
      <c r="AE33" s="68">
        <f>SUM(X33:AD33)</f>
        <v>105</v>
      </c>
      <c r="AF33" s="68">
        <f>PROD_A21!AA20</f>
        <v>0</v>
      </c>
      <c r="AG33" s="613">
        <f>S33+W33+AE33+AF33</f>
        <v>169</v>
      </c>
      <c r="AH33" s="325">
        <f>R33+AG33</f>
        <v>1844</v>
      </c>
      <c r="AI33">
        <f>AH33-(AH31-AH32)</f>
        <v>0</v>
      </c>
    </row>
    <row r="34" spans="3:35" x14ac:dyDescent="0.2">
      <c r="C34" s="80" t="s">
        <v>0</v>
      </c>
      <c r="D34" s="314" t="s">
        <v>66</v>
      </c>
      <c r="E34" s="313" t="s">
        <v>67</v>
      </c>
      <c r="F34" s="67" t="str">
        <f>PROD_A21!E21</f>
        <v>.</v>
      </c>
      <c r="G34" s="67" t="str">
        <f>PROD_A21!F21</f>
        <v>.</v>
      </c>
      <c r="H34" s="67" t="str">
        <f>PROD_A21!G21</f>
        <v>.</v>
      </c>
      <c r="I34" s="67" t="str">
        <f>PROD_A21!H21</f>
        <v>.</v>
      </c>
      <c r="J34" s="67" t="str">
        <f>PROD_A21!I21</f>
        <v>.</v>
      </c>
      <c r="K34" s="67" t="str">
        <f>PROD_A21!J21</f>
        <v>.</v>
      </c>
      <c r="L34" s="67" t="str">
        <f>PROD_A21!K21</f>
        <v>.</v>
      </c>
      <c r="M34" s="67" t="str">
        <f>PROD_A21!L21</f>
        <v>.</v>
      </c>
      <c r="N34" s="67" t="str">
        <f>PROD_A21!M21</f>
        <v>.</v>
      </c>
      <c r="O34" s="67" t="str">
        <f>PROD_A21!N21</f>
        <v>.</v>
      </c>
      <c r="P34" s="68"/>
      <c r="Q34" s="67" t="str">
        <f>PROD_A21!O21</f>
        <v>.</v>
      </c>
      <c r="R34" s="73"/>
      <c r="S34" s="608" t="str">
        <f>PROD_A21!P21</f>
        <v>.</v>
      </c>
      <c r="T34" s="610" t="str">
        <f>PROD_A21!Q21</f>
        <v>.</v>
      </c>
      <c r="U34" s="611" t="str">
        <f>PROD_A21!R21</f>
        <v>.</v>
      </c>
      <c r="V34" s="612" t="str">
        <f>PROD_A21!S21</f>
        <v>.</v>
      </c>
      <c r="W34" s="101"/>
      <c r="X34" s="609" t="str">
        <f>PROD_A21!T21</f>
        <v>.</v>
      </c>
      <c r="Y34" s="609" t="str">
        <f>PROD_A21!U21</f>
        <v>.</v>
      </c>
      <c r="Z34" s="609" t="str">
        <f>PROD_A21!V21</f>
        <v>.</v>
      </c>
      <c r="AA34" s="609" t="str">
        <f>PROD_A21!W21</f>
        <v>.</v>
      </c>
      <c r="AB34" s="609" t="str">
        <f>PROD_A21!X21</f>
        <v>.</v>
      </c>
      <c r="AC34" s="609" t="str">
        <f>PROD_A21!Y21</f>
        <v>.</v>
      </c>
      <c r="AD34" s="609" t="str">
        <f>PROD_A21!Z21</f>
        <v>.</v>
      </c>
      <c r="AE34" s="101"/>
      <c r="AF34" s="68" t="str">
        <f>PROD_A21!AA21</f>
        <v>.</v>
      </c>
      <c r="AG34" s="112"/>
      <c r="AH34" s="325"/>
    </row>
    <row r="35" spans="3:35" x14ac:dyDescent="0.2">
      <c r="C35" s="80" t="s">
        <v>55</v>
      </c>
      <c r="D35" s="314"/>
      <c r="E35" s="313"/>
      <c r="F35" s="67">
        <f>PROD_A21!E22</f>
        <v>0</v>
      </c>
      <c r="G35" s="67">
        <f>PROD_A21!F22</f>
        <v>7</v>
      </c>
      <c r="H35" s="67">
        <f>PROD_A21!G22</f>
        <v>34548</v>
      </c>
      <c r="I35" s="67">
        <f>PROD_A21!H22</f>
        <v>2069</v>
      </c>
      <c r="J35" s="67">
        <f>PROD_A21!I22</f>
        <v>0</v>
      </c>
      <c r="K35" s="67">
        <f>PROD_A21!J22</f>
        <v>15</v>
      </c>
      <c r="L35" s="67">
        <f>PROD_A21!K22</f>
        <v>0</v>
      </c>
      <c r="M35" s="67">
        <f>PROD_A21!L22</f>
        <v>0</v>
      </c>
      <c r="N35" s="67">
        <f>PROD_A21!M22</f>
        <v>0</v>
      </c>
      <c r="O35" s="67">
        <f>PROD_A21!N22</f>
        <v>0</v>
      </c>
      <c r="P35" s="68">
        <f>SUM(I35:O35)</f>
        <v>2084</v>
      </c>
      <c r="Q35" s="67">
        <f>PROD_A21!O22</f>
        <v>47</v>
      </c>
      <c r="R35" s="73">
        <f>F35+G35+H35+P35+Q35</f>
        <v>36686</v>
      </c>
      <c r="S35" s="608">
        <f>PROD_A21!P22</f>
        <v>-124</v>
      </c>
      <c r="T35" s="610">
        <f>PROD_A21!Q22</f>
        <v>2</v>
      </c>
      <c r="U35" s="611">
        <f>PROD_A21!R22</f>
        <v>0</v>
      </c>
      <c r="V35" s="612">
        <f>PROD_A21!S22</f>
        <v>0</v>
      </c>
      <c r="W35" s="68">
        <f>SUM(T35:V35)</f>
        <v>2</v>
      </c>
      <c r="X35" s="609">
        <f>PROD_A21!T22</f>
        <v>0</v>
      </c>
      <c r="Y35" s="609">
        <f>PROD_A21!U22</f>
        <v>0</v>
      </c>
      <c r="Z35" s="609">
        <f>PROD_A21!V22</f>
        <v>0</v>
      </c>
      <c r="AA35" s="609">
        <f>PROD_A21!W22</f>
        <v>0</v>
      </c>
      <c r="AB35" s="609">
        <f>PROD_A21!X22</f>
        <v>0</v>
      </c>
      <c r="AC35" s="609">
        <f>PROD_A21!Y22</f>
        <v>1682</v>
      </c>
      <c r="AD35" s="609">
        <f>PROD_A21!Z22</f>
        <v>438</v>
      </c>
      <c r="AE35" s="68">
        <f>SUM(X35:AD35)</f>
        <v>2120</v>
      </c>
      <c r="AF35" s="68">
        <f>PROD_A21!AA22</f>
        <v>0</v>
      </c>
      <c r="AG35" s="613">
        <f>S35+W35+AE35+AF35</f>
        <v>1998</v>
      </c>
      <c r="AH35" s="325">
        <f>R35+AG35</f>
        <v>38684</v>
      </c>
    </row>
    <row r="36" spans="3:35" x14ac:dyDescent="0.2">
      <c r="C36" s="80" t="s">
        <v>56</v>
      </c>
      <c r="D36" s="314"/>
      <c r="E36" s="313"/>
      <c r="F36" s="67">
        <f>PROD_A21!E23</f>
        <v>-58</v>
      </c>
      <c r="G36" s="67">
        <f>PROD_A21!F23</f>
        <v>-10</v>
      </c>
      <c r="H36" s="628">
        <f>PROD_A21!G23-U36</f>
        <v>22318</v>
      </c>
      <c r="I36" s="67">
        <f>PROD_A21!H23</f>
        <v>0</v>
      </c>
      <c r="J36" s="67">
        <f>PROD_A21!I23</f>
        <v>0</v>
      </c>
      <c r="K36" s="67">
        <f>PROD_A21!J23</f>
        <v>0</v>
      </c>
      <c r="L36" s="67">
        <f>PROD_A21!K23</f>
        <v>0</v>
      </c>
      <c r="M36" s="67">
        <f>PROD_A21!L23</f>
        <v>0</v>
      </c>
      <c r="N36" s="67">
        <f>PROD_A21!M23</f>
        <v>0</v>
      </c>
      <c r="O36" s="67">
        <f>PROD_A21!N23</f>
        <v>0</v>
      </c>
      <c r="P36" s="68">
        <f>SUM(I36:O36)</f>
        <v>0</v>
      </c>
      <c r="Q36" s="67">
        <f>PROD_A21!O23</f>
        <v>1349</v>
      </c>
      <c r="R36" s="73">
        <f>F36+G36+H36+P36+Q36</f>
        <v>23599</v>
      </c>
      <c r="S36" s="608">
        <f>PROD_A21!P23</f>
        <v>-222</v>
      </c>
      <c r="T36" s="610">
        <f>PROD_A21!Q23</f>
        <v>69</v>
      </c>
      <c r="U36" s="611">
        <f>Insurance!F8</f>
        <v>22</v>
      </c>
      <c r="V36" s="612">
        <f>PROD_A21!S23</f>
        <v>0</v>
      </c>
      <c r="W36" s="68">
        <f>SUM(T36:V36)</f>
        <v>91</v>
      </c>
      <c r="X36" s="609">
        <f>PROD_A21!T23</f>
        <v>0</v>
      </c>
      <c r="Y36" s="609">
        <f>PROD_A21!U23</f>
        <v>0</v>
      </c>
      <c r="Z36" s="609">
        <f>PROD_A21!V23</f>
        <v>0</v>
      </c>
      <c r="AA36" s="609">
        <f>PROD_A21!W23</f>
        <v>0</v>
      </c>
      <c r="AB36" s="609">
        <f>PROD_A21!X23</f>
        <v>0</v>
      </c>
      <c r="AC36" s="609">
        <f>PROD_A21!Y23</f>
        <v>0</v>
      </c>
      <c r="AD36" s="609">
        <f>PROD_A21!Z23</f>
        <v>241</v>
      </c>
      <c r="AE36" s="68">
        <f>SUM(X36:AD36)</f>
        <v>241</v>
      </c>
      <c r="AF36" s="68">
        <f>PROD_A21!AA23</f>
        <v>0</v>
      </c>
      <c r="AG36" s="613">
        <f>S36+W36+AE36+AF36</f>
        <v>110</v>
      </c>
      <c r="AH36" s="325">
        <f>R36+AG36</f>
        <v>23709</v>
      </c>
    </row>
    <row r="37" spans="3:35" x14ac:dyDescent="0.2">
      <c r="C37" s="80" t="s">
        <v>57</v>
      </c>
      <c r="D37" s="314"/>
      <c r="E37" s="313"/>
      <c r="F37" s="67">
        <f>PROD_A21!E24</f>
        <v>58</v>
      </c>
      <c r="G37" s="67">
        <f>PROD_A21!F24</f>
        <v>17</v>
      </c>
      <c r="H37" s="628">
        <f>PROD_A21!G24-U37</f>
        <v>12230</v>
      </c>
      <c r="I37" s="67">
        <f>PROD_A21!H24</f>
        <v>2069</v>
      </c>
      <c r="J37" s="67">
        <f>PROD_A21!I24</f>
        <v>0</v>
      </c>
      <c r="K37" s="67">
        <f>PROD_A21!J24</f>
        <v>15</v>
      </c>
      <c r="L37" s="67">
        <f>PROD_A21!K24</f>
        <v>0</v>
      </c>
      <c r="M37" s="67">
        <f>PROD_A21!L24</f>
        <v>0</v>
      </c>
      <c r="N37" s="67">
        <f>PROD_A21!M24</f>
        <v>0</v>
      </c>
      <c r="O37" s="67">
        <f>PROD_A21!N24</f>
        <v>0</v>
      </c>
      <c r="P37" s="121">
        <f>SUM(I37:O37)</f>
        <v>2084</v>
      </c>
      <c r="Q37" s="67">
        <f>PROD_A21!O24</f>
        <v>-1302</v>
      </c>
      <c r="R37" s="122">
        <f>F37+G37+H37+P37+Q37</f>
        <v>13087</v>
      </c>
      <c r="S37" s="608">
        <f>PROD_A21!P24</f>
        <v>98</v>
      </c>
      <c r="T37" s="610">
        <f>PROD_A21!Q24</f>
        <v>-67</v>
      </c>
      <c r="U37" s="611">
        <f>U35-U36</f>
        <v>-22</v>
      </c>
      <c r="V37" s="612">
        <f>PROD_A21!S24</f>
        <v>0</v>
      </c>
      <c r="W37" s="121">
        <f>SUM(T37:V37)</f>
        <v>-89</v>
      </c>
      <c r="X37" s="609">
        <f>PROD_A21!T24</f>
        <v>0</v>
      </c>
      <c r="Y37" s="609">
        <f>PROD_A21!U24</f>
        <v>0</v>
      </c>
      <c r="Z37" s="609">
        <f>PROD_A21!V24</f>
        <v>0</v>
      </c>
      <c r="AA37" s="609">
        <f>PROD_A21!W24</f>
        <v>0</v>
      </c>
      <c r="AB37" s="609">
        <f>PROD_A21!X24</f>
        <v>0</v>
      </c>
      <c r="AC37" s="609">
        <f>PROD_A21!Y24</f>
        <v>1682</v>
      </c>
      <c r="AD37" s="609">
        <f>PROD_A21!Z24</f>
        <v>197</v>
      </c>
      <c r="AE37" s="68">
        <f>SUM(X37:AD37)</f>
        <v>1879</v>
      </c>
      <c r="AF37" s="68">
        <f>PROD_A21!AA24</f>
        <v>0</v>
      </c>
      <c r="AG37" s="613">
        <f>S37+W37+AE37+AF37</f>
        <v>1888</v>
      </c>
      <c r="AH37" s="325">
        <f>R37+AG37</f>
        <v>14975</v>
      </c>
      <c r="AI37">
        <f>AH37-(AH35-AH36)</f>
        <v>0</v>
      </c>
    </row>
    <row r="38" spans="3:35" x14ac:dyDescent="0.2">
      <c r="C38" s="80" t="s">
        <v>0</v>
      </c>
      <c r="D38" s="314" t="s">
        <v>68</v>
      </c>
      <c r="E38" s="313" t="s">
        <v>69</v>
      </c>
      <c r="F38" s="67" t="str">
        <f>PROD_A21!E25</f>
        <v>.</v>
      </c>
      <c r="G38" s="67" t="str">
        <f>PROD_A21!F25</f>
        <v>.</v>
      </c>
      <c r="H38" s="67" t="str">
        <f>PROD_A21!G25</f>
        <v>.</v>
      </c>
      <c r="I38" s="67" t="str">
        <f>PROD_A21!H25</f>
        <v>.</v>
      </c>
      <c r="J38" s="67" t="str">
        <f>PROD_A21!I25</f>
        <v>.</v>
      </c>
      <c r="K38" s="67" t="str">
        <f>PROD_A21!J25</f>
        <v>.</v>
      </c>
      <c r="L38" s="67" t="str">
        <f>PROD_A21!K25</f>
        <v>.</v>
      </c>
      <c r="M38" s="67" t="str">
        <f>PROD_A21!L25</f>
        <v>.</v>
      </c>
      <c r="N38" s="67" t="str">
        <f>PROD_A21!M25</f>
        <v>.</v>
      </c>
      <c r="O38" s="67" t="str">
        <f>PROD_A21!N25</f>
        <v>.</v>
      </c>
      <c r="P38" s="68"/>
      <c r="Q38" s="67" t="str">
        <f>PROD_A21!O25</f>
        <v>.</v>
      </c>
      <c r="R38" s="73"/>
      <c r="S38" s="608" t="str">
        <f>PROD_A21!P25</f>
        <v>.</v>
      </c>
      <c r="T38" s="610" t="str">
        <f>PROD_A21!Q25</f>
        <v>.</v>
      </c>
      <c r="U38" s="611" t="str">
        <f>PROD_A21!R25</f>
        <v>.</v>
      </c>
      <c r="V38" s="612" t="str">
        <f>PROD_A21!S25</f>
        <v>.</v>
      </c>
      <c r="W38" s="101"/>
      <c r="X38" s="609" t="str">
        <f>PROD_A21!T25</f>
        <v>.</v>
      </c>
      <c r="Y38" s="609" t="str">
        <f>PROD_A21!U25</f>
        <v>.</v>
      </c>
      <c r="Z38" s="609" t="str">
        <f>PROD_A21!V25</f>
        <v>.</v>
      </c>
      <c r="AA38" s="609" t="str">
        <f>PROD_A21!W25</f>
        <v>.</v>
      </c>
      <c r="AB38" s="609" t="str">
        <f>PROD_A21!X25</f>
        <v>.</v>
      </c>
      <c r="AC38" s="609" t="str">
        <f>PROD_A21!Y25</f>
        <v>.</v>
      </c>
      <c r="AD38" s="609" t="str">
        <f>PROD_A21!Z25</f>
        <v>.</v>
      </c>
      <c r="AE38" s="101"/>
      <c r="AF38" s="68" t="str">
        <f>PROD_A21!AA25</f>
        <v>.</v>
      </c>
      <c r="AG38" s="112"/>
      <c r="AH38" s="325"/>
    </row>
    <row r="39" spans="3:35" x14ac:dyDescent="0.2">
      <c r="C39" s="80" t="s">
        <v>55</v>
      </c>
      <c r="D39" s="314"/>
      <c r="E39" s="313"/>
      <c r="F39" s="67">
        <f>PROD_A21!E26</f>
        <v>0</v>
      </c>
      <c r="G39" s="67">
        <f>PROD_A21!F26</f>
        <v>62</v>
      </c>
      <c r="H39" s="67">
        <f>PROD_A21!G26</f>
        <v>33187</v>
      </c>
      <c r="I39" s="67">
        <f>PROD_A21!H26</f>
        <v>0</v>
      </c>
      <c r="J39" s="67">
        <f>PROD_A21!I26</f>
        <v>0</v>
      </c>
      <c r="K39" s="67">
        <f>PROD_A21!J26</f>
        <v>0</v>
      </c>
      <c r="L39" s="67">
        <f>PROD_A21!K26</f>
        <v>0</v>
      </c>
      <c r="M39" s="67">
        <f>PROD_A21!L26</f>
        <v>0</v>
      </c>
      <c r="N39" s="67">
        <f>PROD_A21!M26</f>
        <v>0</v>
      </c>
      <c r="O39" s="67">
        <f>PROD_A21!N26</f>
        <v>0</v>
      </c>
      <c r="P39" s="68">
        <f>SUM(I39:O39)</f>
        <v>0</v>
      </c>
      <c r="Q39" s="67">
        <f>PROD_A21!O26</f>
        <v>320</v>
      </c>
      <c r="R39" s="73">
        <f>F39+G39+H39+P39+Q39</f>
        <v>33569</v>
      </c>
      <c r="S39" s="608">
        <f>PROD_A21!P26</f>
        <v>200</v>
      </c>
      <c r="T39" s="610">
        <f>PROD_A21!Q26</f>
        <v>0</v>
      </c>
      <c r="U39" s="611">
        <f>PROD_A21!R26</f>
        <v>0</v>
      </c>
      <c r="V39" s="612">
        <f>PROD_A21!S26</f>
        <v>7</v>
      </c>
      <c r="W39" s="68">
        <f>SUM(T39:V39)</f>
        <v>7</v>
      </c>
      <c r="X39" s="609">
        <f>PROD_A21!T26</f>
        <v>0</v>
      </c>
      <c r="Y39" s="609">
        <f>PROD_A21!U26</f>
        <v>122</v>
      </c>
      <c r="Z39" s="609">
        <f>PROD_A21!V26</f>
        <v>0</v>
      </c>
      <c r="AA39" s="609">
        <f>PROD_A21!W26</f>
        <v>0</v>
      </c>
      <c r="AB39" s="609">
        <f>PROD_A21!X26</f>
        <v>0</v>
      </c>
      <c r="AC39" s="609">
        <f>PROD_A21!Y26</f>
        <v>889</v>
      </c>
      <c r="AD39" s="609">
        <f>PROD_A21!Z26</f>
        <v>-576</v>
      </c>
      <c r="AE39" s="68">
        <f>SUM(X39:AD39)</f>
        <v>435</v>
      </c>
      <c r="AF39" s="68">
        <f>PROD_A21!AA26</f>
        <v>0</v>
      </c>
      <c r="AG39" s="613">
        <f>S39+W39+AE39+AF39</f>
        <v>642</v>
      </c>
      <c r="AH39" s="325">
        <f>R39+AG39</f>
        <v>34211</v>
      </c>
    </row>
    <row r="40" spans="3:35" x14ac:dyDescent="0.2">
      <c r="C40" s="80" t="s">
        <v>56</v>
      </c>
      <c r="D40" s="314"/>
      <c r="E40" s="313"/>
      <c r="F40" s="67">
        <f>PROD_A21!E27</f>
        <v>-266</v>
      </c>
      <c r="G40" s="67">
        <f>PROD_A21!F27</f>
        <v>-186</v>
      </c>
      <c r="H40" s="628">
        <f>PROD_A21!G27-U40</f>
        <v>16893</v>
      </c>
      <c r="I40" s="67">
        <f>PROD_A21!H27</f>
        <v>0</v>
      </c>
      <c r="J40" s="67">
        <f>PROD_A21!I27</f>
        <v>0</v>
      </c>
      <c r="K40" s="67">
        <f>PROD_A21!J27</f>
        <v>0</v>
      </c>
      <c r="L40" s="67">
        <f>PROD_A21!K27</f>
        <v>0</v>
      </c>
      <c r="M40" s="67">
        <f>PROD_A21!L27</f>
        <v>0</v>
      </c>
      <c r="N40" s="67">
        <f>PROD_A21!M27</f>
        <v>0</v>
      </c>
      <c r="O40" s="67">
        <f>PROD_A21!N27</f>
        <v>0</v>
      </c>
      <c r="P40" s="68">
        <f>SUM(I40:O40)</f>
        <v>0</v>
      </c>
      <c r="Q40" s="67">
        <f>PROD_A21!O27</f>
        <v>-114</v>
      </c>
      <c r="R40" s="73">
        <f>F40+G40+H40+P40+Q40</f>
        <v>16327</v>
      </c>
      <c r="S40" s="608">
        <f>PROD_A21!P27</f>
        <v>-34</v>
      </c>
      <c r="T40" s="610">
        <f>PROD_A21!Q27</f>
        <v>78</v>
      </c>
      <c r="U40" s="611">
        <f>Insurance!F9</f>
        <v>45</v>
      </c>
      <c r="V40" s="612">
        <f>PROD_A21!S27</f>
        <v>-6</v>
      </c>
      <c r="W40" s="68">
        <f>SUM(T40:V40)</f>
        <v>117</v>
      </c>
      <c r="X40" s="609">
        <f>PROD_A21!T27</f>
        <v>0</v>
      </c>
      <c r="Y40" s="609">
        <f>PROD_A21!U27</f>
        <v>0</v>
      </c>
      <c r="Z40" s="609">
        <f>PROD_A21!V27</f>
        <v>0</v>
      </c>
      <c r="AA40" s="609">
        <f>PROD_A21!W27</f>
        <v>0</v>
      </c>
      <c r="AB40" s="609">
        <f>PROD_A21!X27</f>
        <v>0</v>
      </c>
      <c r="AC40" s="609">
        <f>PROD_A21!Y27</f>
        <v>0</v>
      </c>
      <c r="AD40" s="609">
        <f>PROD_A21!Z27</f>
        <v>-273</v>
      </c>
      <c r="AE40" s="68">
        <f>SUM(X40:AD40)</f>
        <v>-273</v>
      </c>
      <c r="AF40" s="68">
        <f>PROD_A21!AA27</f>
        <v>31</v>
      </c>
      <c r="AG40" s="613">
        <f>S40+W40+AE40+AF40</f>
        <v>-159</v>
      </c>
      <c r="AH40" s="325">
        <f>R40+AG40</f>
        <v>16168</v>
      </c>
    </row>
    <row r="41" spans="3:35" x14ac:dyDescent="0.2">
      <c r="C41" s="80" t="s">
        <v>57</v>
      </c>
      <c r="D41" s="314"/>
      <c r="E41" s="313"/>
      <c r="F41" s="67">
        <f>PROD_A21!E28</f>
        <v>266</v>
      </c>
      <c r="G41" s="67">
        <f>PROD_A21!F28</f>
        <v>248</v>
      </c>
      <c r="H41" s="628">
        <f>PROD_A21!G28-U41</f>
        <v>16294</v>
      </c>
      <c r="I41" s="67">
        <f>PROD_A21!H28</f>
        <v>0</v>
      </c>
      <c r="J41" s="67">
        <f>PROD_A21!I28</f>
        <v>0</v>
      </c>
      <c r="K41" s="67">
        <f>PROD_A21!J28</f>
        <v>0</v>
      </c>
      <c r="L41" s="67">
        <f>PROD_A21!K28</f>
        <v>0</v>
      </c>
      <c r="M41" s="67">
        <f>PROD_A21!L28</f>
        <v>0</v>
      </c>
      <c r="N41" s="67">
        <f>PROD_A21!M28</f>
        <v>0</v>
      </c>
      <c r="O41" s="67">
        <f>PROD_A21!N28</f>
        <v>0</v>
      </c>
      <c r="P41" s="121">
        <f>SUM(I41:O41)</f>
        <v>0</v>
      </c>
      <c r="Q41" s="67">
        <f>PROD_A21!O28</f>
        <v>434</v>
      </c>
      <c r="R41" s="122">
        <f>F41+G41+H41+P41+Q41</f>
        <v>17242</v>
      </c>
      <c r="S41" s="608">
        <f>PROD_A21!P28</f>
        <v>234</v>
      </c>
      <c r="T41" s="610">
        <f>PROD_A21!Q28</f>
        <v>-78</v>
      </c>
      <c r="U41" s="611">
        <f>U39-U40</f>
        <v>-45</v>
      </c>
      <c r="V41" s="612">
        <f>PROD_A21!S28</f>
        <v>13</v>
      </c>
      <c r="W41" s="121">
        <f>SUM(T41:V41)</f>
        <v>-110</v>
      </c>
      <c r="X41" s="609">
        <f>PROD_A21!T28</f>
        <v>0</v>
      </c>
      <c r="Y41" s="609">
        <f>PROD_A21!U28</f>
        <v>122</v>
      </c>
      <c r="Z41" s="609">
        <f>PROD_A21!V28</f>
        <v>0</v>
      </c>
      <c r="AA41" s="609">
        <f>PROD_A21!W28</f>
        <v>0</v>
      </c>
      <c r="AB41" s="609">
        <f>PROD_A21!X28</f>
        <v>0</v>
      </c>
      <c r="AC41" s="609">
        <f>PROD_A21!Y28</f>
        <v>889</v>
      </c>
      <c r="AD41" s="609">
        <f>PROD_A21!Z28</f>
        <v>-303</v>
      </c>
      <c r="AE41" s="68">
        <f>SUM(X41:AD41)</f>
        <v>708</v>
      </c>
      <c r="AF41" s="68">
        <f>PROD_A21!AA28</f>
        <v>-31</v>
      </c>
      <c r="AG41" s="613">
        <f>S41+W41+AE41+AF41</f>
        <v>801</v>
      </c>
      <c r="AH41" s="325">
        <f>R41+AG41</f>
        <v>18043</v>
      </c>
      <c r="AI41">
        <f>AH41-(AH39-AH40)</f>
        <v>0</v>
      </c>
    </row>
    <row r="42" spans="3:35" x14ac:dyDescent="0.2">
      <c r="C42" s="80" t="s">
        <v>0</v>
      </c>
      <c r="D42" s="314" t="s">
        <v>70</v>
      </c>
      <c r="E42" s="313" t="s">
        <v>71</v>
      </c>
      <c r="F42" s="67" t="str">
        <f>PROD_A21!E29</f>
        <v>.</v>
      </c>
      <c r="G42" s="67" t="str">
        <f>PROD_A21!F29</f>
        <v>.</v>
      </c>
      <c r="H42" s="67" t="str">
        <f>PROD_A21!G29</f>
        <v>.</v>
      </c>
      <c r="I42" s="67" t="str">
        <f>PROD_A21!H29</f>
        <v>.</v>
      </c>
      <c r="J42" s="67" t="str">
        <f>PROD_A21!I29</f>
        <v>.</v>
      </c>
      <c r="K42" s="67" t="str">
        <f>PROD_A21!J29</f>
        <v>.</v>
      </c>
      <c r="L42" s="67" t="str">
        <f>PROD_A21!K29</f>
        <v>.</v>
      </c>
      <c r="M42" s="67" t="str">
        <f>PROD_A21!L29</f>
        <v>.</v>
      </c>
      <c r="N42" s="67" t="str">
        <f>PROD_A21!M29</f>
        <v>.</v>
      </c>
      <c r="O42" s="67" t="str">
        <f>PROD_A21!N29</f>
        <v>.</v>
      </c>
      <c r="P42" s="68"/>
      <c r="Q42" s="67" t="str">
        <f>PROD_A21!O29</f>
        <v>.</v>
      </c>
      <c r="R42" s="73"/>
      <c r="S42" s="608" t="str">
        <f>PROD_A21!P29</f>
        <v>.</v>
      </c>
      <c r="T42" s="610" t="str">
        <f>PROD_A21!Q29</f>
        <v>.</v>
      </c>
      <c r="U42" s="611" t="str">
        <f>PROD_A21!R29</f>
        <v>.</v>
      </c>
      <c r="V42" s="612" t="str">
        <f>PROD_A21!S29</f>
        <v>.</v>
      </c>
      <c r="W42" s="101"/>
      <c r="X42" s="609" t="str">
        <f>PROD_A21!T29</f>
        <v>.</v>
      </c>
      <c r="Y42" s="609" t="str">
        <f>PROD_A21!U29</f>
        <v>.</v>
      </c>
      <c r="Z42" s="609" t="str">
        <f>PROD_A21!V29</f>
        <v>.</v>
      </c>
      <c r="AA42" s="609" t="str">
        <f>PROD_A21!W29</f>
        <v>.</v>
      </c>
      <c r="AB42" s="609" t="str">
        <f>PROD_A21!X29</f>
        <v>.</v>
      </c>
      <c r="AC42" s="609" t="str">
        <f>PROD_A21!Y29</f>
        <v>.</v>
      </c>
      <c r="AD42" s="609" t="str">
        <f>PROD_A21!Z29</f>
        <v>.</v>
      </c>
      <c r="AE42" s="101"/>
      <c r="AF42" s="68" t="str">
        <f>PROD_A21!AA29</f>
        <v>.</v>
      </c>
      <c r="AG42" s="112"/>
      <c r="AH42" s="325"/>
    </row>
    <row r="43" spans="3:35" x14ac:dyDescent="0.2">
      <c r="C43" s="80" t="s">
        <v>55</v>
      </c>
      <c r="D43" s="314"/>
      <c r="E43" s="313"/>
      <c r="F43" s="67">
        <f>PROD_A21!E30</f>
        <v>0</v>
      </c>
      <c r="G43" s="67">
        <f>PROD_A21!F30</f>
        <v>19</v>
      </c>
      <c r="H43" s="67">
        <f>PROD_A21!G30</f>
        <v>24397</v>
      </c>
      <c r="I43" s="67">
        <f>PROD_A21!H30</f>
        <v>0</v>
      </c>
      <c r="J43" s="67">
        <f>PROD_A21!I30</f>
        <v>0</v>
      </c>
      <c r="K43" s="67">
        <f>PROD_A21!J30</f>
        <v>0</v>
      </c>
      <c r="L43" s="67">
        <f>PROD_A21!K30</f>
        <v>0</v>
      </c>
      <c r="M43" s="67">
        <f>PROD_A21!L30</f>
        <v>0</v>
      </c>
      <c r="N43" s="67">
        <f>PROD_A21!M30</f>
        <v>0</v>
      </c>
      <c r="O43" s="67">
        <f>PROD_A21!N30</f>
        <v>0</v>
      </c>
      <c r="P43" s="68">
        <f>SUM(I43:O43)</f>
        <v>0</v>
      </c>
      <c r="Q43" s="67">
        <f>PROD_A21!O30</f>
        <v>20</v>
      </c>
      <c r="R43" s="73">
        <f>F43+G43+H43+P43+Q43</f>
        <v>24436</v>
      </c>
      <c r="S43" s="608">
        <f>PROD_A21!P30</f>
        <v>96</v>
      </c>
      <c r="T43" s="610">
        <f>PROD_A21!Q30</f>
        <v>0</v>
      </c>
      <c r="U43" s="611">
        <f>PROD_A21!R30</f>
        <v>0</v>
      </c>
      <c r="V43" s="612">
        <f>PROD_A21!S30</f>
        <v>175</v>
      </c>
      <c r="W43" s="68">
        <f>SUM(T43:V43)</f>
        <v>175</v>
      </c>
      <c r="X43" s="609">
        <f>PROD_A21!T30</f>
        <v>0</v>
      </c>
      <c r="Y43" s="609">
        <f>PROD_A21!U30</f>
        <v>0</v>
      </c>
      <c r="Z43" s="609">
        <f>PROD_A21!V30</f>
        <v>0</v>
      </c>
      <c r="AA43" s="609">
        <f>PROD_A21!W30</f>
        <v>0</v>
      </c>
      <c r="AB43" s="609">
        <f>PROD_A21!X30</f>
        <v>0</v>
      </c>
      <c r="AC43" s="609">
        <f>PROD_A21!Y30</f>
        <v>430</v>
      </c>
      <c r="AD43" s="609">
        <f>PROD_A21!Z30</f>
        <v>-218</v>
      </c>
      <c r="AE43" s="68">
        <f>SUM(X43:AD43)</f>
        <v>212</v>
      </c>
      <c r="AF43" s="68">
        <f>PROD_A21!AA30</f>
        <v>0</v>
      </c>
      <c r="AG43" s="613">
        <f>S43+W43+AE43+AF43</f>
        <v>483</v>
      </c>
      <c r="AH43" s="325">
        <f>R43+AG43</f>
        <v>24919</v>
      </c>
    </row>
    <row r="44" spans="3:35" x14ac:dyDescent="0.2">
      <c r="C44" s="80" t="s">
        <v>56</v>
      </c>
      <c r="D44" s="314"/>
      <c r="E44" s="313"/>
      <c r="F44" s="67">
        <f>PROD_A21!E31</f>
        <v>-287</v>
      </c>
      <c r="G44" s="67">
        <f>PROD_A21!F31</f>
        <v>-25</v>
      </c>
      <c r="H44" s="628">
        <f>PROD_A21!G31-U44</f>
        <v>15714</v>
      </c>
      <c r="I44" s="67">
        <f>PROD_A21!H31</f>
        <v>0</v>
      </c>
      <c r="J44" s="67">
        <f>PROD_A21!I31</f>
        <v>0</v>
      </c>
      <c r="K44" s="67">
        <f>PROD_A21!J31</f>
        <v>0</v>
      </c>
      <c r="L44" s="67">
        <f>PROD_A21!K31</f>
        <v>0</v>
      </c>
      <c r="M44" s="67">
        <f>PROD_A21!L31</f>
        <v>0</v>
      </c>
      <c r="N44" s="67">
        <f>PROD_A21!M31</f>
        <v>0</v>
      </c>
      <c r="O44" s="67">
        <f>PROD_A21!N31</f>
        <v>0</v>
      </c>
      <c r="P44" s="68">
        <f>SUM(I44:O44)</f>
        <v>0</v>
      </c>
      <c r="Q44" s="67">
        <f>PROD_A21!O31</f>
        <v>-47</v>
      </c>
      <c r="R44" s="73">
        <f>F44+G44+H44+P44+Q44</f>
        <v>15355</v>
      </c>
      <c r="S44" s="608">
        <f>PROD_A21!P31</f>
        <v>36</v>
      </c>
      <c r="T44" s="610">
        <f>PROD_A21!Q31</f>
        <v>47</v>
      </c>
      <c r="U44" s="611">
        <f>Insurance!F10</f>
        <v>35</v>
      </c>
      <c r="V44" s="612">
        <f>PROD_A21!S31</f>
        <v>92</v>
      </c>
      <c r="W44" s="68">
        <f>SUM(T44:V44)</f>
        <v>174</v>
      </c>
      <c r="X44" s="609">
        <f>PROD_A21!T31</f>
        <v>0</v>
      </c>
      <c r="Y44" s="609">
        <f>PROD_A21!U31</f>
        <v>0</v>
      </c>
      <c r="Z44" s="609">
        <f>PROD_A21!V31</f>
        <v>0</v>
      </c>
      <c r="AA44" s="609">
        <f>PROD_A21!W31</f>
        <v>0</v>
      </c>
      <c r="AB44" s="609">
        <f>PROD_A21!X31</f>
        <v>0</v>
      </c>
      <c r="AC44" s="609">
        <f>PROD_A21!Y31</f>
        <v>0</v>
      </c>
      <c r="AD44" s="609">
        <f>PROD_A21!Z31</f>
        <v>-22</v>
      </c>
      <c r="AE44" s="68">
        <f>SUM(X44:AD44)</f>
        <v>-22</v>
      </c>
      <c r="AF44" s="68">
        <f>PROD_A21!AA31</f>
        <v>21</v>
      </c>
      <c r="AG44" s="613">
        <f>S44+W44+AE44+AF44</f>
        <v>209</v>
      </c>
      <c r="AH44" s="325">
        <f>R44+AG44</f>
        <v>15564</v>
      </c>
    </row>
    <row r="45" spans="3:35" x14ac:dyDescent="0.2">
      <c r="C45" s="80" t="s">
        <v>57</v>
      </c>
      <c r="D45" s="314"/>
      <c r="E45" s="313"/>
      <c r="F45" s="67">
        <f>PROD_A21!E32</f>
        <v>287</v>
      </c>
      <c r="G45" s="67">
        <f>PROD_A21!F32</f>
        <v>44</v>
      </c>
      <c r="H45" s="628">
        <f>PROD_A21!G32-U45</f>
        <v>8683</v>
      </c>
      <c r="I45" s="67">
        <f>PROD_A21!H32</f>
        <v>0</v>
      </c>
      <c r="J45" s="67">
        <f>PROD_A21!I32</f>
        <v>0</v>
      </c>
      <c r="K45" s="67">
        <f>PROD_A21!J32</f>
        <v>0</v>
      </c>
      <c r="L45" s="67">
        <f>PROD_A21!K32</f>
        <v>0</v>
      </c>
      <c r="M45" s="67">
        <f>PROD_A21!L32</f>
        <v>0</v>
      </c>
      <c r="N45" s="67">
        <f>PROD_A21!M32</f>
        <v>0</v>
      </c>
      <c r="O45" s="67">
        <f>PROD_A21!N32</f>
        <v>0</v>
      </c>
      <c r="P45" s="121">
        <f>SUM(I45:O45)</f>
        <v>0</v>
      </c>
      <c r="Q45" s="67">
        <f>PROD_A21!O32</f>
        <v>67</v>
      </c>
      <c r="R45" s="122">
        <f>F45+G45+H45+P45+Q45</f>
        <v>9081</v>
      </c>
      <c r="S45" s="608">
        <f>PROD_A21!P32</f>
        <v>60</v>
      </c>
      <c r="T45" s="610">
        <f>PROD_A21!Q32</f>
        <v>-47</v>
      </c>
      <c r="U45" s="611">
        <f>U43-U44</f>
        <v>-35</v>
      </c>
      <c r="V45" s="612">
        <f>PROD_A21!S32</f>
        <v>83</v>
      </c>
      <c r="W45" s="121">
        <f>SUM(T45:V45)</f>
        <v>1</v>
      </c>
      <c r="X45" s="609">
        <f>PROD_A21!T32</f>
        <v>0</v>
      </c>
      <c r="Y45" s="609">
        <f>PROD_A21!U32</f>
        <v>0</v>
      </c>
      <c r="Z45" s="609">
        <f>PROD_A21!V32</f>
        <v>0</v>
      </c>
      <c r="AA45" s="609">
        <f>PROD_A21!W32</f>
        <v>0</v>
      </c>
      <c r="AB45" s="609">
        <f>PROD_A21!X32</f>
        <v>0</v>
      </c>
      <c r="AC45" s="609">
        <f>PROD_A21!Y32</f>
        <v>430</v>
      </c>
      <c r="AD45" s="609">
        <f>PROD_A21!Z32</f>
        <v>-196</v>
      </c>
      <c r="AE45" s="68">
        <f>SUM(X45:AD45)</f>
        <v>234</v>
      </c>
      <c r="AF45" s="68">
        <f>PROD_A21!AA32</f>
        <v>-21</v>
      </c>
      <c r="AG45" s="613">
        <f>S45+W45+AE45+AF45</f>
        <v>274</v>
      </c>
      <c r="AH45" s="325">
        <f>R45+AG45</f>
        <v>9355</v>
      </c>
      <c r="AI45">
        <f>AH45-(AH43-AH44)</f>
        <v>0</v>
      </c>
    </row>
    <row r="46" spans="3:35" x14ac:dyDescent="0.2">
      <c r="C46" s="80" t="s">
        <v>0</v>
      </c>
      <c r="D46" s="314" t="s">
        <v>72</v>
      </c>
      <c r="E46" s="313" t="s">
        <v>73</v>
      </c>
      <c r="F46" s="67" t="str">
        <f>PROD_A21!E33</f>
        <v>.</v>
      </c>
      <c r="G46" s="67" t="str">
        <f>PROD_A21!F33</f>
        <v>.</v>
      </c>
      <c r="H46" s="67" t="str">
        <f>PROD_A21!G33</f>
        <v>.</v>
      </c>
      <c r="I46" s="67" t="str">
        <f>PROD_A21!H33</f>
        <v>.</v>
      </c>
      <c r="J46" s="67" t="str">
        <f>PROD_A21!I33</f>
        <v>.</v>
      </c>
      <c r="K46" s="67" t="str">
        <f>PROD_A21!J33</f>
        <v>.</v>
      </c>
      <c r="L46" s="67" t="str">
        <f>PROD_A21!K33</f>
        <v>.</v>
      </c>
      <c r="M46" s="67" t="str">
        <f>PROD_A21!L33</f>
        <v>.</v>
      </c>
      <c r="N46" s="67" t="str">
        <f>PROD_A21!M33</f>
        <v>.</v>
      </c>
      <c r="O46" s="67" t="str">
        <f>PROD_A21!N33</f>
        <v>.</v>
      </c>
      <c r="P46" s="68"/>
      <c r="Q46" s="67" t="str">
        <f>PROD_A21!O33</f>
        <v>.</v>
      </c>
      <c r="R46" s="73"/>
      <c r="S46" s="608" t="str">
        <f>PROD_A21!P33</f>
        <v>.</v>
      </c>
      <c r="T46" s="610" t="str">
        <f>PROD_A21!Q33</f>
        <v>.</v>
      </c>
      <c r="U46" s="611" t="str">
        <f>PROD_A21!R33</f>
        <v>.</v>
      </c>
      <c r="V46" s="612" t="str">
        <f>PROD_A21!S33</f>
        <v>.</v>
      </c>
      <c r="W46" s="101"/>
      <c r="X46" s="609" t="str">
        <f>PROD_A21!T33</f>
        <v>.</v>
      </c>
      <c r="Y46" s="609" t="str">
        <f>PROD_A21!U33</f>
        <v>.</v>
      </c>
      <c r="Z46" s="609" t="str">
        <f>PROD_A21!V33</f>
        <v>.</v>
      </c>
      <c r="AA46" s="609" t="str">
        <f>PROD_A21!W33</f>
        <v>.</v>
      </c>
      <c r="AB46" s="609" t="str">
        <f>PROD_A21!X33</f>
        <v>.</v>
      </c>
      <c r="AC46" s="609" t="str">
        <f>PROD_A21!Y33</f>
        <v>.</v>
      </c>
      <c r="AD46" s="609" t="str">
        <f>PROD_A21!Z33</f>
        <v>.</v>
      </c>
      <c r="AE46" s="101"/>
      <c r="AF46" s="68" t="str">
        <f>PROD_A21!AA33</f>
        <v>.</v>
      </c>
      <c r="AG46" s="112"/>
      <c r="AH46" s="325"/>
    </row>
    <row r="47" spans="3:35" x14ac:dyDescent="0.2">
      <c r="C47" s="80" t="s">
        <v>55</v>
      </c>
      <c r="D47" s="314"/>
      <c r="E47" s="313"/>
      <c r="F47" s="67">
        <f>PROD_A21!E34</f>
        <v>65</v>
      </c>
      <c r="G47" s="67">
        <f>PROD_A21!F34</f>
        <v>87</v>
      </c>
      <c r="H47" s="67">
        <f>PROD_A21!G34</f>
        <v>7998</v>
      </c>
      <c r="I47" s="67">
        <f>PROD_A21!H34</f>
        <v>0</v>
      </c>
      <c r="J47" s="67">
        <f>PROD_A21!I34</f>
        <v>0</v>
      </c>
      <c r="K47" s="67">
        <f>PROD_A21!J34</f>
        <v>2</v>
      </c>
      <c r="L47" s="67">
        <f>PROD_A21!K34</f>
        <v>0</v>
      </c>
      <c r="M47" s="67">
        <f>PROD_A21!L34</f>
        <v>0</v>
      </c>
      <c r="N47" s="67">
        <f>PROD_A21!M34</f>
        <v>0</v>
      </c>
      <c r="O47" s="67">
        <f>PROD_A21!N34</f>
        <v>0</v>
      </c>
      <c r="P47" s="68">
        <f>SUM(I47:O47)</f>
        <v>2</v>
      </c>
      <c r="Q47" s="67">
        <f>PROD_A21!O34</f>
        <v>-1</v>
      </c>
      <c r="R47" s="73">
        <f>F47+G47+H47+P47+Q47</f>
        <v>8151</v>
      </c>
      <c r="S47" s="608">
        <f>PROD_A21!P34</f>
        <v>156</v>
      </c>
      <c r="T47" s="610">
        <f>PROD_A21!Q34</f>
        <v>0</v>
      </c>
      <c r="U47" s="611">
        <f>PROD_A21!R34</f>
        <v>0</v>
      </c>
      <c r="V47" s="612">
        <f>PROD_A21!S34</f>
        <v>0</v>
      </c>
      <c r="W47" s="68">
        <f>SUM(T47:V47)</f>
        <v>0</v>
      </c>
      <c r="X47" s="609">
        <f>PROD_A21!T34</f>
        <v>0</v>
      </c>
      <c r="Y47" s="609">
        <f>PROD_A21!U34</f>
        <v>0</v>
      </c>
      <c r="Z47" s="609">
        <f>PROD_A21!V34</f>
        <v>0</v>
      </c>
      <c r="AA47" s="609">
        <f>PROD_A21!W34</f>
        <v>0</v>
      </c>
      <c r="AB47" s="609">
        <f>PROD_A21!X34</f>
        <v>0</v>
      </c>
      <c r="AC47" s="609">
        <f>PROD_A21!Y34</f>
        <v>475</v>
      </c>
      <c r="AD47" s="609">
        <f>PROD_A21!Z34</f>
        <v>-9</v>
      </c>
      <c r="AE47" s="68">
        <f>SUM(X47:AD47)</f>
        <v>466</v>
      </c>
      <c r="AF47" s="68">
        <f>PROD_A21!AA34</f>
        <v>0</v>
      </c>
      <c r="AG47" s="613">
        <f>S47+W47+AE47+AF47</f>
        <v>622</v>
      </c>
      <c r="AH47" s="325">
        <f>R47+AG47</f>
        <v>8773</v>
      </c>
    </row>
    <row r="48" spans="3:35" x14ac:dyDescent="0.2">
      <c r="C48" s="80" t="s">
        <v>56</v>
      </c>
      <c r="D48" s="314"/>
      <c r="E48" s="313"/>
      <c r="F48" s="67">
        <f>PROD_A21!E35</f>
        <v>31</v>
      </c>
      <c r="G48" s="67">
        <f>PROD_A21!F35</f>
        <v>28</v>
      </c>
      <c r="H48" s="628">
        <f>PROD_A21!G35-U48</f>
        <v>4884</v>
      </c>
      <c r="I48" s="67">
        <f>PROD_A21!H35</f>
        <v>0</v>
      </c>
      <c r="J48" s="67">
        <f>PROD_A21!I35</f>
        <v>0</v>
      </c>
      <c r="K48" s="67">
        <f>PROD_A21!J35</f>
        <v>0</v>
      </c>
      <c r="L48" s="67">
        <f>PROD_A21!K35</f>
        <v>0</v>
      </c>
      <c r="M48" s="67">
        <f>PROD_A21!L35</f>
        <v>0</v>
      </c>
      <c r="N48" s="67">
        <f>PROD_A21!M35</f>
        <v>0</v>
      </c>
      <c r="O48" s="67">
        <f>PROD_A21!N35</f>
        <v>0</v>
      </c>
      <c r="P48" s="68">
        <f>SUM(I48:O48)</f>
        <v>0</v>
      </c>
      <c r="Q48" s="67">
        <f>PROD_A21!O35</f>
        <v>-14</v>
      </c>
      <c r="R48" s="73">
        <f>F48+G48+H48+P48+Q48</f>
        <v>4929</v>
      </c>
      <c r="S48" s="608">
        <f>PROD_A21!P35</f>
        <v>174</v>
      </c>
      <c r="T48" s="610">
        <f>PROD_A21!Q35</f>
        <v>12</v>
      </c>
      <c r="U48" s="611">
        <f>Insurance!F11</f>
        <v>3</v>
      </c>
      <c r="V48" s="612">
        <f>PROD_A21!S35</f>
        <v>0</v>
      </c>
      <c r="W48" s="68">
        <f>SUM(T48:V48)</f>
        <v>15</v>
      </c>
      <c r="X48" s="609">
        <f>PROD_A21!T35</f>
        <v>0</v>
      </c>
      <c r="Y48" s="609">
        <f>PROD_A21!U35</f>
        <v>0</v>
      </c>
      <c r="Z48" s="609">
        <f>PROD_A21!V35</f>
        <v>0</v>
      </c>
      <c r="AA48" s="609">
        <f>PROD_A21!W35</f>
        <v>0</v>
      </c>
      <c r="AB48" s="609">
        <f>PROD_A21!X35</f>
        <v>0</v>
      </c>
      <c r="AC48" s="609">
        <f>PROD_A21!Y35</f>
        <v>0</v>
      </c>
      <c r="AD48" s="609">
        <f>PROD_A21!Z35</f>
        <v>-8</v>
      </c>
      <c r="AE48" s="68">
        <f>SUM(X48:AD48)</f>
        <v>-8</v>
      </c>
      <c r="AF48" s="68">
        <f>PROD_A21!AA35</f>
        <v>7</v>
      </c>
      <c r="AG48" s="613">
        <f>S48+W48+AE48+AF48</f>
        <v>188</v>
      </c>
      <c r="AH48" s="325">
        <f>R48+AG48</f>
        <v>5117</v>
      </c>
    </row>
    <row r="49" spans="3:35" x14ac:dyDescent="0.2">
      <c r="C49" s="80" t="s">
        <v>57</v>
      </c>
      <c r="D49" s="314"/>
      <c r="E49" s="313"/>
      <c r="F49" s="67">
        <f>PROD_A21!E36</f>
        <v>34</v>
      </c>
      <c r="G49" s="67">
        <f>PROD_A21!F36</f>
        <v>59</v>
      </c>
      <c r="H49" s="628">
        <f>PROD_A21!G36-U49</f>
        <v>3114</v>
      </c>
      <c r="I49" s="67">
        <f>PROD_A21!H36</f>
        <v>0</v>
      </c>
      <c r="J49" s="67">
        <f>PROD_A21!I36</f>
        <v>0</v>
      </c>
      <c r="K49" s="67">
        <f>PROD_A21!J36</f>
        <v>2</v>
      </c>
      <c r="L49" s="67">
        <f>PROD_A21!K36</f>
        <v>0</v>
      </c>
      <c r="M49" s="67">
        <f>PROD_A21!L36</f>
        <v>0</v>
      </c>
      <c r="N49" s="67">
        <f>PROD_A21!M36</f>
        <v>0</v>
      </c>
      <c r="O49" s="67">
        <f>PROD_A21!N36</f>
        <v>0</v>
      </c>
      <c r="P49" s="121">
        <f>SUM(I49:O49)</f>
        <v>2</v>
      </c>
      <c r="Q49" s="67">
        <f>PROD_A21!O36</f>
        <v>13</v>
      </c>
      <c r="R49" s="122">
        <f>F49+G49+H49+P49+Q49</f>
        <v>3222</v>
      </c>
      <c r="S49" s="608">
        <f>PROD_A21!P36</f>
        <v>-18</v>
      </c>
      <c r="T49" s="610">
        <f>PROD_A21!Q36</f>
        <v>-12</v>
      </c>
      <c r="U49" s="611">
        <f>U47-U48</f>
        <v>-3</v>
      </c>
      <c r="V49" s="612">
        <f>PROD_A21!S36</f>
        <v>0</v>
      </c>
      <c r="W49" s="121">
        <f>SUM(T49:V49)</f>
        <v>-15</v>
      </c>
      <c r="X49" s="609">
        <f>PROD_A21!T36</f>
        <v>0</v>
      </c>
      <c r="Y49" s="609">
        <f>PROD_A21!U36</f>
        <v>0</v>
      </c>
      <c r="Z49" s="609">
        <f>PROD_A21!V36</f>
        <v>0</v>
      </c>
      <c r="AA49" s="609">
        <f>PROD_A21!W36</f>
        <v>0</v>
      </c>
      <c r="AB49" s="609">
        <f>PROD_A21!X36</f>
        <v>0</v>
      </c>
      <c r="AC49" s="609">
        <f>PROD_A21!Y36</f>
        <v>475</v>
      </c>
      <c r="AD49" s="609">
        <f>PROD_A21!Z36</f>
        <v>-1</v>
      </c>
      <c r="AE49" s="68">
        <f>SUM(X49:AD49)</f>
        <v>474</v>
      </c>
      <c r="AF49" s="68">
        <f>PROD_A21!AA36</f>
        <v>-7</v>
      </c>
      <c r="AG49" s="613">
        <f>S49+W49+AE49+AF49</f>
        <v>434</v>
      </c>
      <c r="AH49" s="325">
        <f>R49+AG49</f>
        <v>3656</v>
      </c>
      <c r="AI49">
        <f>AH49-(AH47-AH48)</f>
        <v>0</v>
      </c>
    </row>
    <row r="50" spans="3:35" x14ac:dyDescent="0.2">
      <c r="C50" s="80" t="s">
        <v>0</v>
      </c>
      <c r="D50" s="314" t="s">
        <v>74</v>
      </c>
      <c r="E50" s="313" t="s">
        <v>75</v>
      </c>
      <c r="F50" s="67" t="str">
        <f>PROD_A21!E37</f>
        <v>.</v>
      </c>
      <c r="G50" s="67" t="str">
        <f>PROD_A21!F37</f>
        <v>.</v>
      </c>
      <c r="H50" s="67" t="str">
        <f>PROD_A21!G37</f>
        <v>.</v>
      </c>
      <c r="I50" s="67" t="str">
        <f>PROD_A21!H37</f>
        <v>.</v>
      </c>
      <c r="J50" s="67" t="str">
        <f>PROD_A21!I37</f>
        <v>.</v>
      </c>
      <c r="K50" s="67" t="str">
        <f>PROD_A21!J37</f>
        <v>.</v>
      </c>
      <c r="L50" s="67" t="str">
        <f>PROD_A21!K37</f>
        <v>.</v>
      </c>
      <c r="M50" s="67" t="str">
        <f>PROD_A21!L37</f>
        <v>.</v>
      </c>
      <c r="N50" s="67" t="str">
        <f>PROD_A21!M37</f>
        <v>.</v>
      </c>
      <c r="O50" s="67" t="str">
        <f>PROD_A21!N37</f>
        <v>.</v>
      </c>
      <c r="P50" s="68"/>
      <c r="Q50" s="67" t="str">
        <f>PROD_A21!O37</f>
        <v>.</v>
      </c>
      <c r="R50" s="73"/>
      <c r="S50" s="608" t="str">
        <f>PROD_A21!P37</f>
        <v>.</v>
      </c>
      <c r="T50" s="610" t="str">
        <f>PROD_A21!Q37</f>
        <v>.</v>
      </c>
      <c r="U50" s="611" t="str">
        <f>PROD_A21!R37</f>
        <v>.</v>
      </c>
      <c r="V50" s="612" t="str">
        <f>PROD_A21!S37</f>
        <v>.</v>
      </c>
      <c r="W50" s="101"/>
      <c r="X50" s="609" t="str">
        <f>PROD_A21!T37</f>
        <v>.</v>
      </c>
      <c r="Y50" s="609" t="str">
        <f>PROD_A21!U37</f>
        <v>.</v>
      </c>
      <c r="Z50" s="609" t="str">
        <f>PROD_A21!V37</f>
        <v>.</v>
      </c>
      <c r="AA50" s="609" t="str">
        <f>PROD_A21!W37</f>
        <v>.</v>
      </c>
      <c r="AB50" s="609" t="str">
        <f>PROD_A21!X37</f>
        <v>.</v>
      </c>
      <c r="AC50" s="609" t="str">
        <f>PROD_A21!Y37</f>
        <v>.</v>
      </c>
      <c r="AD50" s="609" t="str">
        <f>PROD_A21!Z37</f>
        <v>.</v>
      </c>
      <c r="AE50" s="101"/>
      <c r="AF50" s="68" t="str">
        <f>PROD_A21!AA37</f>
        <v>.</v>
      </c>
      <c r="AG50" s="112"/>
      <c r="AH50" s="325"/>
    </row>
    <row r="51" spans="3:35" x14ac:dyDescent="0.2">
      <c r="C51" s="80" t="s">
        <v>55</v>
      </c>
      <c r="D51" s="314"/>
      <c r="E51" s="313"/>
      <c r="F51" s="67">
        <f>PROD_A21!E38</f>
        <v>506</v>
      </c>
      <c r="G51" s="67">
        <f>PROD_A21!F38</f>
        <v>61</v>
      </c>
      <c r="H51" s="67">
        <f>PROD_A21!G38</f>
        <v>22062</v>
      </c>
      <c r="I51" s="67">
        <f>PROD_A21!H38</f>
        <v>0</v>
      </c>
      <c r="J51" s="67">
        <f>PROD_A21!I38</f>
        <v>0</v>
      </c>
      <c r="K51" s="67">
        <f>PROD_A21!J38</f>
        <v>205</v>
      </c>
      <c r="L51" s="67">
        <f>PROD_A21!K38</f>
        <v>0</v>
      </c>
      <c r="M51" s="67">
        <f>PROD_A21!L38</f>
        <v>0</v>
      </c>
      <c r="N51" s="67">
        <f>PROD_A21!M38</f>
        <v>0</v>
      </c>
      <c r="O51" s="67">
        <f>PROD_A21!N38</f>
        <v>0</v>
      </c>
      <c r="P51" s="68">
        <f>SUM(I51:O51)</f>
        <v>205</v>
      </c>
      <c r="Q51" s="67">
        <f>PROD_A21!O38</f>
        <v>635</v>
      </c>
      <c r="R51" s="73">
        <f>F51+G51+H51+P51+Q51</f>
        <v>23469</v>
      </c>
      <c r="S51" s="608">
        <f>PROD_A21!P38</f>
        <v>-54</v>
      </c>
      <c r="T51" s="610">
        <f>PROD_A21!Q38</f>
        <v>2</v>
      </c>
      <c r="U51" s="611">
        <f>PROD_A21!R38</f>
        <v>0</v>
      </c>
      <c r="V51" s="612">
        <f>PROD_A21!S38</f>
        <v>108</v>
      </c>
      <c r="W51" s="68">
        <f>SUM(T51:V51)</f>
        <v>110</v>
      </c>
      <c r="X51" s="609">
        <f>PROD_A21!T38</f>
        <v>0</v>
      </c>
      <c r="Y51" s="609">
        <f>PROD_A21!U38</f>
        <v>0</v>
      </c>
      <c r="Z51" s="609">
        <f>PROD_A21!V38</f>
        <v>0</v>
      </c>
      <c r="AA51" s="609">
        <f>PROD_A21!W38</f>
        <v>0</v>
      </c>
      <c r="AB51" s="609">
        <f>PROD_A21!X38</f>
        <v>0</v>
      </c>
      <c r="AC51" s="609">
        <f>PROD_A21!Y38</f>
        <v>285</v>
      </c>
      <c r="AD51" s="609">
        <f>PROD_A21!Z38</f>
        <v>174</v>
      </c>
      <c r="AE51" s="68">
        <f>SUM(X51:AD51)</f>
        <v>459</v>
      </c>
      <c r="AF51" s="68">
        <f>PROD_A21!AA38</f>
        <v>0</v>
      </c>
      <c r="AG51" s="613">
        <f>S51+W51+AE51+AF51</f>
        <v>515</v>
      </c>
      <c r="AH51" s="325">
        <f>R51+AG51</f>
        <v>23984</v>
      </c>
    </row>
    <row r="52" spans="3:35" x14ac:dyDescent="0.2">
      <c r="C52" s="80" t="s">
        <v>56</v>
      </c>
      <c r="D52" s="314"/>
      <c r="E52" s="313"/>
      <c r="F52" s="67">
        <f>PROD_A21!E39</f>
        <v>201</v>
      </c>
      <c r="G52" s="67">
        <f>PROD_A21!F39</f>
        <v>-75</v>
      </c>
      <c r="H52" s="628">
        <f>PROD_A21!G39-U52</f>
        <v>11796</v>
      </c>
      <c r="I52" s="67">
        <f>PROD_A21!H39</f>
        <v>0</v>
      </c>
      <c r="J52" s="67">
        <f>PROD_A21!I39</f>
        <v>0</v>
      </c>
      <c r="K52" s="67">
        <f>PROD_A21!J39</f>
        <v>0</v>
      </c>
      <c r="L52" s="67">
        <f>PROD_A21!K39</f>
        <v>0</v>
      </c>
      <c r="M52" s="67">
        <f>PROD_A21!L39</f>
        <v>0</v>
      </c>
      <c r="N52" s="67">
        <f>PROD_A21!M39</f>
        <v>0</v>
      </c>
      <c r="O52" s="67">
        <f>PROD_A21!N39</f>
        <v>0</v>
      </c>
      <c r="P52" s="68">
        <f>SUM(I52:O52)</f>
        <v>0</v>
      </c>
      <c r="Q52" s="67">
        <f>PROD_A21!O39</f>
        <v>87</v>
      </c>
      <c r="R52" s="73">
        <f>F52+G52+H52+P52+Q52</f>
        <v>12009</v>
      </c>
      <c r="S52" s="608">
        <f>PROD_A21!P39</f>
        <v>84</v>
      </c>
      <c r="T52" s="610">
        <f>PROD_A21!Q39</f>
        <v>37</v>
      </c>
      <c r="U52" s="611">
        <f>Insurance!F12</f>
        <v>14</v>
      </c>
      <c r="V52" s="612">
        <f>PROD_A21!S39</f>
        <v>-109</v>
      </c>
      <c r="W52" s="68">
        <f>SUM(T52:V52)</f>
        <v>-58</v>
      </c>
      <c r="X52" s="609">
        <f>PROD_A21!T39</f>
        <v>0</v>
      </c>
      <c r="Y52" s="609">
        <f>PROD_A21!U39</f>
        <v>0</v>
      </c>
      <c r="Z52" s="609">
        <f>PROD_A21!V39</f>
        <v>0</v>
      </c>
      <c r="AA52" s="609">
        <f>PROD_A21!W39</f>
        <v>0</v>
      </c>
      <c r="AB52" s="609">
        <f>PROD_A21!X39</f>
        <v>0</v>
      </c>
      <c r="AC52" s="609">
        <f>PROD_A21!Y39</f>
        <v>0</v>
      </c>
      <c r="AD52" s="609">
        <f>PROD_A21!Z39</f>
        <v>81</v>
      </c>
      <c r="AE52" s="68">
        <f>SUM(X52:AD52)</f>
        <v>81</v>
      </c>
      <c r="AF52" s="68">
        <f>PROD_A21!AA39</f>
        <v>17</v>
      </c>
      <c r="AG52" s="613">
        <f>S52+W52+AE52+AF52</f>
        <v>124</v>
      </c>
      <c r="AH52" s="325">
        <f>R52+AG52</f>
        <v>12133</v>
      </c>
    </row>
    <row r="53" spans="3:35" x14ac:dyDescent="0.2">
      <c r="C53" s="80" t="s">
        <v>57</v>
      </c>
      <c r="D53" s="314"/>
      <c r="E53" s="313"/>
      <c r="F53" s="67">
        <f>PROD_A21!E40</f>
        <v>305</v>
      </c>
      <c r="G53" s="67">
        <f>PROD_A21!F40</f>
        <v>136</v>
      </c>
      <c r="H53" s="628">
        <f>PROD_A21!G40-U53</f>
        <v>10266</v>
      </c>
      <c r="I53" s="67">
        <f>PROD_A21!H40</f>
        <v>0</v>
      </c>
      <c r="J53" s="67">
        <f>PROD_A21!I40</f>
        <v>0</v>
      </c>
      <c r="K53" s="67">
        <f>PROD_A21!J40</f>
        <v>205</v>
      </c>
      <c r="L53" s="67">
        <f>PROD_A21!K40</f>
        <v>0</v>
      </c>
      <c r="M53" s="67">
        <f>PROD_A21!L40</f>
        <v>0</v>
      </c>
      <c r="N53" s="67">
        <f>PROD_A21!M40</f>
        <v>0</v>
      </c>
      <c r="O53" s="67">
        <f>PROD_A21!N40</f>
        <v>0</v>
      </c>
      <c r="P53" s="121">
        <f>SUM(I53:O53)</f>
        <v>205</v>
      </c>
      <c r="Q53" s="67">
        <f>PROD_A21!O40</f>
        <v>548</v>
      </c>
      <c r="R53" s="122">
        <f>F53+G53+H53+P53+Q53</f>
        <v>11460</v>
      </c>
      <c r="S53" s="608">
        <f>PROD_A21!P40</f>
        <v>-138</v>
      </c>
      <c r="T53" s="610">
        <f>PROD_A21!Q40</f>
        <v>-35</v>
      </c>
      <c r="U53" s="611">
        <f>U51-U52</f>
        <v>-14</v>
      </c>
      <c r="V53" s="612">
        <f>PROD_A21!S40</f>
        <v>217</v>
      </c>
      <c r="W53" s="121">
        <f>SUM(T53:V53)</f>
        <v>168</v>
      </c>
      <c r="X53" s="609">
        <f>PROD_A21!T40</f>
        <v>0</v>
      </c>
      <c r="Y53" s="609">
        <f>PROD_A21!U40</f>
        <v>0</v>
      </c>
      <c r="Z53" s="609">
        <f>PROD_A21!V40</f>
        <v>0</v>
      </c>
      <c r="AA53" s="609">
        <f>PROD_A21!W40</f>
        <v>0</v>
      </c>
      <c r="AB53" s="609">
        <f>PROD_A21!X40</f>
        <v>0</v>
      </c>
      <c r="AC53" s="609">
        <f>PROD_A21!Y40</f>
        <v>285</v>
      </c>
      <c r="AD53" s="609">
        <f>PROD_A21!Z40</f>
        <v>93</v>
      </c>
      <c r="AE53" s="68">
        <f>SUM(X53:AD53)</f>
        <v>378</v>
      </c>
      <c r="AF53" s="68">
        <f>PROD_A21!AA40</f>
        <v>-17</v>
      </c>
      <c r="AG53" s="613">
        <f>S53+W53+AE53+AF53</f>
        <v>391</v>
      </c>
      <c r="AH53" s="325">
        <f>R53+AG53</f>
        <v>11851</v>
      </c>
      <c r="AI53">
        <f>AH53-(AH51-AH52)</f>
        <v>0</v>
      </c>
    </row>
    <row r="54" spans="3:35" x14ac:dyDescent="0.2">
      <c r="C54" s="80" t="s">
        <v>0</v>
      </c>
      <c r="D54" s="314" t="s">
        <v>76</v>
      </c>
      <c r="E54" s="313" t="s">
        <v>77</v>
      </c>
      <c r="F54" s="67" t="str">
        <f>PROD_A21!E41</f>
        <v>.</v>
      </c>
      <c r="G54" s="67" t="str">
        <f>PROD_A21!F41</f>
        <v>.</v>
      </c>
      <c r="H54" s="67" t="str">
        <f>PROD_A21!G41</f>
        <v>.</v>
      </c>
      <c r="I54" s="67" t="str">
        <f>PROD_A21!H41</f>
        <v>.</v>
      </c>
      <c r="J54" s="67" t="str">
        <f>PROD_A21!I41</f>
        <v>.</v>
      </c>
      <c r="K54" s="67" t="str">
        <f>PROD_A21!J41</f>
        <v>.</v>
      </c>
      <c r="L54" s="67" t="str">
        <f>PROD_A21!K41</f>
        <v>.</v>
      </c>
      <c r="M54" s="67" t="str">
        <f>PROD_A21!L41</f>
        <v>.</v>
      </c>
      <c r="N54" s="67" t="str">
        <f>PROD_A21!M41</f>
        <v>.</v>
      </c>
      <c r="O54" s="67" t="str">
        <f>PROD_A21!N41</f>
        <v>.</v>
      </c>
      <c r="P54" s="68"/>
      <c r="Q54" s="67" t="str">
        <f>PROD_A21!O41</f>
        <v>.</v>
      </c>
      <c r="R54" s="73"/>
      <c r="S54" s="608" t="str">
        <f>PROD_A21!P41</f>
        <v>.</v>
      </c>
      <c r="T54" s="610" t="str">
        <f>PROD_A21!Q41</f>
        <v>.</v>
      </c>
      <c r="U54" s="611" t="str">
        <f>PROD_A21!R41</f>
        <v>.</v>
      </c>
      <c r="V54" s="612" t="str">
        <f>PROD_A21!S41</f>
        <v>.</v>
      </c>
      <c r="W54" s="101"/>
      <c r="X54" s="609" t="str">
        <f>PROD_A21!T41</f>
        <v>.</v>
      </c>
      <c r="Y54" s="609" t="str">
        <f>PROD_A21!U41</f>
        <v>.</v>
      </c>
      <c r="Z54" s="609" t="str">
        <f>PROD_A21!V41</f>
        <v>.</v>
      </c>
      <c r="AA54" s="609" t="str">
        <f>PROD_A21!W41</f>
        <v>.</v>
      </c>
      <c r="AB54" s="609" t="str">
        <f>PROD_A21!X41</f>
        <v>.</v>
      </c>
      <c r="AC54" s="609" t="str">
        <f>PROD_A21!Y41</f>
        <v>.</v>
      </c>
      <c r="AD54" s="609" t="str">
        <f>PROD_A21!Z41</f>
        <v>.</v>
      </c>
      <c r="AE54" s="101"/>
      <c r="AF54" s="68" t="str">
        <f>PROD_A21!AA41</f>
        <v>.</v>
      </c>
      <c r="AG54" s="112"/>
      <c r="AH54" s="325"/>
    </row>
    <row r="55" spans="3:35" x14ac:dyDescent="0.2">
      <c r="C55" s="80" t="s">
        <v>55</v>
      </c>
      <c r="D55" s="314"/>
      <c r="E55" s="313"/>
      <c r="F55" s="67">
        <f>PROD_A21!E42</f>
        <v>6530</v>
      </c>
      <c r="G55" s="67">
        <f>PROD_A21!F42</f>
        <v>0</v>
      </c>
      <c r="H55" s="67">
        <f>PROD_A21!G42</f>
        <v>0</v>
      </c>
      <c r="I55" s="67">
        <f>PROD_A21!H42</f>
        <v>0</v>
      </c>
      <c r="J55" s="67">
        <f>PROD_A21!I42</f>
        <v>0</v>
      </c>
      <c r="K55" s="67">
        <f>PROD_A21!J42</f>
        <v>0</v>
      </c>
      <c r="L55" s="67">
        <f>PROD_A21!K42</f>
        <v>0</v>
      </c>
      <c r="M55" s="67">
        <f>PROD_A21!L42</f>
        <v>2988</v>
      </c>
      <c r="N55" s="67">
        <f>PROD_A21!M42</f>
        <v>3175</v>
      </c>
      <c r="O55" s="67">
        <f>PROD_A21!N42</f>
        <v>0</v>
      </c>
      <c r="P55" s="68">
        <f>SUM(I55:O55)</f>
        <v>6163</v>
      </c>
      <c r="Q55" s="67">
        <f>PROD_A21!O42</f>
        <v>552</v>
      </c>
      <c r="R55" s="73">
        <f>F55+G55+H55+P55+Q55</f>
        <v>13245</v>
      </c>
      <c r="S55" s="608">
        <f>PROD_A21!P42</f>
        <v>0</v>
      </c>
      <c r="T55" s="610">
        <f>PROD_A21!Q42</f>
        <v>0</v>
      </c>
      <c r="U55" s="611">
        <f>PROD_A21!R42</f>
        <v>0</v>
      </c>
      <c r="V55" s="612">
        <f>PROD_A21!S42</f>
        <v>0</v>
      </c>
      <c r="W55" s="68">
        <f>SUM(T55:V55)</f>
        <v>0</v>
      </c>
      <c r="X55" s="609">
        <f>PROD_A21!T42</f>
        <v>0</v>
      </c>
      <c r="Y55" s="609">
        <f>PROD_A21!U42</f>
        <v>0</v>
      </c>
      <c r="Z55" s="609">
        <f>PROD_A21!V42</f>
        <v>0</v>
      </c>
      <c r="AA55" s="609">
        <f>PROD_A21!W42</f>
        <v>0</v>
      </c>
      <c r="AB55" s="609">
        <f>PROD_A21!X42</f>
        <v>0</v>
      </c>
      <c r="AC55" s="609">
        <f>PROD_A21!Y42</f>
        <v>0</v>
      </c>
      <c r="AD55" s="609">
        <f>PROD_A21!Z42</f>
        <v>182</v>
      </c>
      <c r="AE55" s="68">
        <f>SUM(X55:AD55)</f>
        <v>182</v>
      </c>
      <c r="AF55" s="68">
        <f>PROD_A21!AA42</f>
        <v>0</v>
      </c>
      <c r="AG55" s="613">
        <f>S55+W55+AE55+AF55</f>
        <v>182</v>
      </c>
      <c r="AH55" s="325">
        <f>R55+AG55</f>
        <v>13427</v>
      </c>
    </row>
    <row r="56" spans="3:35" x14ac:dyDescent="0.2">
      <c r="C56" s="80" t="s">
        <v>56</v>
      </c>
      <c r="D56" s="314"/>
      <c r="E56" s="313"/>
      <c r="F56" s="628">
        <f>PROD_A21!E43-U56</f>
        <v>6575</v>
      </c>
      <c r="G56" s="67">
        <f>PROD_A21!F43</f>
        <v>0</v>
      </c>
      <c r="H56" s="67">
        <f>PROD_A21!G43</f>
        <v>0</v>
      </c>
      <c r="I56" s="67">
        <f>PROD_A21!H43</f>
        <v>0</v>
      </c>
      <c r="J56" s="67">
        <f>PROD_A21!I43</f>
        <v>0</v>
      </c>
      <c r="K56" s="67">
        <f>PROD_A21!J43</f>
        <v>0</v>
      </c>
      <c r="L56" s="67">
        <f>PROD_A21!K43</f>
        <v>0</v>
      </c>
      <c r="M56" s="67">
        <f>PROD_A21!L43</f>
        <v>0</v>
      </c>
      <c r="N56" s="67">
        <f>PROD_A21!M43</f>
        <v>0</v>
      </c>
      <c r="O56" s="67">
        <f>PROD_A21!N43</f>
        <v>0</v>
      </c>
      <c r="P56" s="68">
        <f>SUM(I56:O56)</f>
        <v>0</v>
      </c>
      <c r="Q56" s="67">
        <f>PROD_A21!O43</f>
        <v>223</v>
      </c>
      <c r="R56" s="73">
        <f>F56+G56+H56+P56+Q56</f>
        <v>6798</v>
      </c>
      <c r="S56" s="608">
        <f>PROD_A21!P43</f>
        <v>0</v>
      </c>
      <c r="T56" s="610">
        <f>PROD_A21!Q43</f>
        <v>76</v>
      </c>
      <c r="U56" s="611">
        <f>Insurance!F13</f>
        <v>161</v>
      </c>
      <c r="V56" s="612">
        <f>PROD_A21!S43</f>
        <v>0</v>
      </c>
      <c r="W56" s="68">
        <f>SUM(T56:V56)</f>
        <v>237</v>
      </c>
      <c r="X56" s="609">
        <f>PROD_A21!T43</f>
        <v>0</v>
      </c>
      <c r="Y56" s="609">
        <f>PROD_A21!U43</f>
        <v>0</v>
      </c>
      <c r="Z56" s="609">
        <f>PROD_A21!V43</f>
        <v>0</v>
      </c>
      <c r="AA56" s="609">
        <f>PROD_A21!W43</f>
        <v>0</v>
      </c>
      <c r="AB56" s="609">
        <f>PROD_A21!X43</f>
        <v>0</v>
      </c>
      <c r="AC56" s="609">
        <f>PROD_A21!Y43</f>
        <v>0</v>
      </c>
      <c r="AD56" s="609">
        <f>PROD_A21!Z43</f>
        <v>0</v>
      </c>
      <c r="AE56" s="68">
        <f>SUM(X56:AD56)</f>
        <v>0</v>
      </c>
      <c r="AF56" s="68">
        <f>PROD_A21!AA43</f>
        <v>-133</v>
      </c>
      <c r="AG56" s="613">
        <f>S56+W56+AE56+AF56</f>
        <v>104</v>
      </c>
      <c r="AH56" s="325">
        <f>R56+AG56</f>
        <v>6902</v>
      </c>
    </row>
    <row r="57" spans="3:35" x14ac:dyDescent="0.2">
      <c r="C57" s="80" t="s">
        <v>57</v>
      </c>
      <c r="D57" s="314"/>
      <c r="E57" s="313"/>
      <c r="F57" s="628">
        <f>PROD_A21!E44-U57</f>
        <v>-45</v>
      </c>
      <c r="G57" s="67">
        <f>PROD_A21!F44</f>
        <v>0</v>
      </c>
      <c r="H57" s="67">
        <f>PROD_A21!G44</f>
        <v>0</v>
      </c>
      <c r="I57" s="67">
        <f>PROD_A21!H44</f>
        <v>0</v>
      </c>
      <c r="J57" s="67">
        <f>PROD_A21!I44</f>
        <v>0</v>
      </c>
      <c r="K57" s="67">
        <f>PROD_A21!J44</f>
        <v>0</v>
      </c>
      <c r="L57" s="67">
        <f>PROD_A21!K44</f>
        <v>0</v>
      </c>
      <c r="M57" s="67">
        <f>PROD_A21!L44</f>
        <v>2988</v>
      </c>
      <c r="N57" s="67">
        <f>PROD_A21!M44</f>
        <v>3175</v>
      </c>
      <c r="O57" s="67">
        <f>PROD_A21!N44</f>
        <v>0</v>
      </c>
      <c r="P57" s="121">
        <f>SUM(I57:O57)</f>
        <v>6163</v>
      </c>
      <c r="Q57" s="67">
        <f>PROD_A21!O44</f>
        <v>329</v>
      </c>
      <c r="R57" s="122">
        <f>F57+G57+H57+P57+Q57</f>
        <v>6447</v>
      </c>
      <c r="S57" s="608">
        <f>PROD_A21!P44</f>
        <v>0</v>
      </c>
      <c r="T57" s="610">
        <f>PROD_A21!Q44</f>
        <v>-76</v>
      </c>
      <c r="U57" s="611">
        <f>U55-U56</f>
        <v>-161</v>
      </c>
      <c r="V57" s="612">
        <f>PROD_A21!S44</f>
        <v>0</v>
      </c>
      <c r="W57" s="121">
        <f>SUM(T57:V57)</f>
        <v>-237</v>
      </c>
      <c r="X57" s="609">
        <f>PROD_A21!T44</f>
        <v>0</v>
      </c>
      <c r="Y57" s="609">
        <f>PROD_A21!U44</f>
        <v>0</v>
      </c>
      <c r="Z57" s="609">
        <f>PROD_A21!V44</f>
        <v>0</v>
      </c>
      <c r="AA57" s="609">
        <f>PROD_A21!W44</f>
        <v>0</v>
      </c>
      <c r="AB57" s="609">
        <f>PROD_A21!X44</f>
        <v>0</v>
      </c>
      <c r="AC57" s="609">
        <f>PROD_A21!Y44</f>
        <v>0</v>
      </c>
      <c r="AD57" s="609">
        <f>PROD_A21!Z44</f>
        <v>182</v>
      </c>
      <c r="AE57" s="68">
        <f>SUM(X57:AD57)</f>
        <v>182</v>
      </c>
      <c r="AF57" s="68">
        <f>PROD_A21!AA44</f>
        <v>133</v>
      </c>
      <c r="AG57" s="613">
        <f>S57+W57+AE57+AF57</f>
        <v>78</v>
      </c>
      <c r="AH57" s="325">
        <f>R57+AG57</f>
        <v>6525</v>
      </c>
      <c r="AI57">
        <f>AH57-(AH55-AH56)</f>
        <v>0</v>
      </c>
    </row>
    <row r="58" spans="3:35" x14ac:dyDescent="0.2">
      <c r="C58" s="80" t="s">
        <v>0</v>
      </c>
      <c r="D58" s="314" t="s">
        <v>78</v>
      </c>
      <c r="E58" s="313" t="s">
        <v>79</v>
      </c>
      <c r="F58" s="67" t="str">
        <f>PROD_A21!E45</f>
        <v>.</v>
      </c>
      <c r="G58" s="67" t="str">
        <f>PROD_A21!F45</f>
        <v>.</v>
      </c>
      <c r="H58" s="67" t="str">
        <f>PROD_A21!G45</f>
        <v>.</v>
      </c>
      <c r="I58" s="67" t="str">
        <f>PROD_A21!H45</f>
        <v>.</v>
      </c>
      <c r="J58" s="67" t="str">
        <f>PROD_A21!I45</f>
        <v>.</v>
      </c>
      <c r="K58" s="67" t="str">
        <f>PROD_A21!J45</f>
        <v>.</v>
      </c>
      <c r="L58" s="67" t="str">
        <f>PROD_A21!K45</f>
        <v>.</v>
      </c>
      <c r="M58" s="67" t="str">
        <f>PROD_A21!L45</f>
        <v>.</v>
      </c>
      <c r="N58" s="67" t="str">
        <f>PROD_A21!M45</f>
        <v>.</v>
      </c>
      <c r="O58" s="67" t="str">
        <f>PROD_A21!N45</f>
        <v>.</v>
      </c>
      <c r="P58" s="68"/>
      <c r="Q58" s="67" t="str">
        <f>PROD_A21!O45</f>
        <v>.</v>
      </c>
      <c r="R58" s="73"/>
      <c r="S58" s="608" t="str">
        <f>PROD_A21!P45</f>
        <v>.</v>
      </c>
      <c r="T58" s="610" t="str">
        <f>PROD_A21!Q45</f>
        <v>.</v>
      </c>
      <c r="U58" s="611" t="str">
        <f>PROD_A21!R45</f>
        <v>.</v>
      </c>
      <c r="V58" s="612" t="str">
        <f>PROD_A21!S45</f>
        <v>.</v>
      </c>
      <c r="W58" s="101"/>
      <c r="X58" s="609" t="str">
        <f>PROD_A21!T45</f>
        <v>.</v>
      </c>
      <c r="Y58" s="609" t="str">
        <f>PROD_A21!U45</f>
        <v>.</v>
      </c>
      <c r="Z58" s="609" t="str">
        <f>PROD_A21!V45</f>
        <v>.</v>
      </c>
      <c r="AA58" s="609" t="str">
        <f>PROD_A21!W45</f>
        <v>.</v>
      </c>
      <c r="AB58" s="609" t="str">
        <f>PROD_A21!X45</f>
        <v>.</v>
      </c>
      <c r="AC58" s="609" t="str">
        <f>PROD_A21!Y45</f>
        <v>.</v>
      </c>
      <c r="AD58" s="609" t="str">
        <f>PROD_A21!Z45</f>
        <v>.</v>
      </c>
      <c r="AE58" s="101"/>
      <c r="AF58" s="68" t="str">
        <f>PROD_A21!AA45</f>
        <v>.</v>
      </c>
      <c r="AG58" s="112"/>
      <c r="AH58" s="325"/>
    </row>
    <row r="59" spans="3:35" x14ac:dyDescent="0.2">
      <c r="C59" s="80" t="s">
        <v>55</v>
      </c>
      <c r="D59" s="314"/>
      <c r="E59" s="313"/>
      <c r="F59" s="67">
        <f>PROD_A21!E46</f>
        <v>171</v>
      </c>
      <c r="G59" s="67">
        <f>PROD_A21!F46</f>
        <v>0</v>
      </c>
      <c r="H59" s="67">
        <f>PROD_A21!G46</f>
        <v>9956</v>
      </c>
      <c r="I59" s="67">
        <f>PROD_A21!H46</f>
        <v>1210</v>
      </c>
      <c r="J59" s="67">
        <f>PROD_A21!I46</f>
        <v>0</v>
      </c>
      <c r="K59" s="67">
        <f>PROD_A21!J46</f>
        <v>313</v>
      </c>
      <c r="L59" s="67">
        <f>PROD_A21!K46</f>
        <v>26211</v>
      </c>
      <c r="M59" s="67">
        <f>PROD_A21!L46</f>
        <v>0</v>
      </c>
      <c r="N59" s="67">
        <f>PROD_A21!M46</f>
        <v>0</v>
      </c>
      <c r="O59" s="67">
        <f>PROD_A21!N46</f>
        <v>0</v>
      </c>
      <c r="P59" s="68">
        <f>SUM(I59:O59)</f>
        <v>27734</v>
      </c>
      <c r="Q59" s="67">
        <f>PROD_A21!O46</f>
        <v>841</v>
      </c>
      <c r="R59" s="73">
        <f>F59+G59+H59+P59+Q59</f>
        <v>38702</v>
      </c>
      <c r="S59" s="608">
        <f>PROD_A21!P46</f>
        <v>-20</v>
      </c>
      <c r="T59" s="610">
        <f>PROD_A21!Q46</f>
        <v>1</v>
      </c>
      <c r="U59" s="611">
        <f>PROD_A21!R46</f>
        <v>0</v>
      </c>
      <c r="V59" s="612">
        <f>PROD_A21!S46</f>
        <v>0</v>
      </c>
      <c r="W59" s="68">
        <f>SUM(T59:V59)</f>
        <v>1</v>
      </c>
      <c r="X59" s="609">
        <f>PROD_A21!T46</f>
        <v>0</v>
      </c>
      <c r="Y59" s="609">
        <f>PROD_A21!U46</f>
        <v>0</v>
      </c>
      <c r="Z59" s="609">
        <f>PROD_A21!V46</f>
        <v>0</v>
      </c>
      <c r="AA59" s="609">
        <f>PROD_A21!W46</f>
        <v>0</v>
      </c>
      <c r="AB59" s="609">
        <f>PROD_A21!X46</f>
        <v>0</v>
      </c>
      <c r="AC59" s="609">
        <f>PROD_A21!Y46</f>
        <v>372</v>
      </c>
      <c r="AD59" s="609">
        <f>PROD_A21!Z46</f>
        <v>-4096</v>
      </c>
      <c r="AE59" s="68">
        <f>SUM(X59:AD59)</f>
        <v>-3724</v>
      </c>
      <c r="AF59" s="68">
        <f>PROD_A21!AA46</f>
        <v>0</v>
      </c>
      <c r="AG59" s="613">
        <f>S59+W59+AE59+AF59</f>
        <v>-3743</v>
      </c>
      <c r="AH59" s="325">
        <f>R59+AG59</f>
        <v>34959</v>
      </c>
    </row>
    <row r="60" spans="3:35" x14ac:dyDescent="0.2">
      <c r="C60" s="80" t="s">
        <v>56</v>
      </c>
      <c r="D60" s="314"/>
      <c r="E60" s="313"/>
      <c r="F60" s="67">
        <f>PROD_A21!E47</f>
        <v>131</v>
      </c>
      <c r="G60" s="67">
        <f>PROD_A21!F47</f>
        <v>-22</v>
      </c>
      <c r="H60" s="628">
        <f>PROD_A21!G47-U60</f>
        <v>9715</v>
      </c>
      <c r="I60" s="67">
        <f>PROD_A21!H47</f>
        <v>675</v>
      </c>
      <c r="J60" s="67">
        <f>PROD_A21!I47</f>
        <v>0</v>
      </c>
      <c r="K60" s="67">
        <f>PROD_A21!J47</f>
        <v>0</v>
      </c>
      <c r="L60" s="67">
        <f>PROD_A21!K47</f>
        <v>0</v>
      </c>
      <c r="M60" s="67">
        <f>PROD_A21!L47</f>
        <v>0</v>
      </c>
      <c r="N60" s="67">
        <f>PROD_A21!M47</f>
        <v>0</v>
      </c>
      <c r="O60" s="67">
        <f>PROD_A21!N47</f>
        <v>0</v>
      </c>
      <c r="P60" s="68">
        <f>SUM(I60:O60)</f>
        <v>675</v>
      </c>
      <c r="Q60" s="67">
        <f>PROD_A21!O47</f>
        <v>298</v>
      </c>
      <c r="R60" s="73">
        <f>F60+G60+H60+P60+Q60</f>
        <v>10797</v>
      </c>
      <c r="S60" s="608">
        <f>PROD_A21!P47</f>
        <v>-335</v>
      </c>
      <c r="T60" s="610">
        <f>PROD_A21!Q47</f>
        <v>1773</v>
      </c>
      <c r="U60" s="611">
        <f>Insurance!F14</f>
        <v>295</v>
      </c>
      <c r="V60" s="612">
        <f>PROD_A21!S47</f>
        <v>0</v>
      </c>
      <c r="W60" s="68">
        <f>SUM(T60:V60)</f>
        <v>2068</v>
      </c>
      <c r="X60" s="609">
        <f>PROD_A21!T47</f>
        <v>0</v>
      </c>
      <c r="Y60" s="609">
        <f>PROD_A21!U47</f>
        <v>0</v>
      </c>
      <c r="Z60" s="609">
        <f>PROD_A21!V47</f>
        <v>0</v>
      </c>
      <c r="AA60" s="609">
        <f>PROD_A21!W47</f>
        <v>0</v>
      </c>
      <c r="AB60" s="609">
        <f>PROD_A21!X47</f>
        <v>0</v>
      </c>
      <c r="AC60" s="609">
        <f>PROD_A21!Y47</f>
        <v>0</v>
      </c>
      <c r="AD60" s="609">
        <f>PROD_A21!Z47</f>
        <v>-3386</v>
      </c>
      <c r="AE60" s="68">
        <f>SUM(X60:AD60)</f>
        <v>-3386</v>
      </c>
      <c r="AF60" s="68">
        <f>PROD_A21!AA47</f>
        <v>0</v>
      </c>
      <c r="AG60" s="613">
        <f>S60+W60+AE60+AF60</f>
        <v>-1653</v>
      </c>
      <c r="AH60" s="325">
        <f>R60+AG60</f>
        <v>9144</v>
      </c>
    </row>
    <row r="61" spans="3:35" x14ac:dyDescent="0.2">
      <c r="C61" s="80" t="s">
        <v>57</v>
      </c>
      <c r="D61" s="314"/>
      <c r="E61" s="313"/>
      <c r="F61" s="67">
        <f>PROD_A21!E48</f>
        <v>40</v>
      </c>
      <c r="G61" s="67">
        <f>PROD_A21!F48</f>
        <v>22</v>
      </c>
      <c r="H61" s="628">
        <f>PROD_A21!G48-U61</f>
        <v>241</v>
      </c>
      <c r="I61" s="67">
        <f>PROD_A21!H48</f>
        <v>535</v>
      </c>
      <c r="J61" s="67">
        <f>PROD_A21!I48</f>
        <v>0</v>
      </c>
      <c r="K61" s="67">
        <f>PROD_A21!J48</f>
        <v>313</v>
      </c>
      <c r="L61" s="67">
        <f>PROD_A21!K48</f>
        <v>26211</v>
      </c>
      <c r="M61" s="67">
        <f>PROD_A21!L48</f>
        <v>0</v>
      </c>
      <c r="N61" s="67">
        <f>PROD_A21!M48</f>
        <v>0</v>
      </c>
      <c r="O61" s="67">
        <f>PROD_A21!N48</f>
        <v>0</v>
      </c>
      <c r="P61" s="121">
        <f>SUM(I61:O61)</f>
        <v>27059</v>
      </c>
      <c r="Q61" s="67">
        <f>PROD_A21!O48</f>
        <v>543</v>
      </c>
      <c r="R61" s="122">
        <f>F61+G61+H61+P61+Q61</f>
        <v>27905</v>
      </c>
      <c r="S61" s="608">
        <f>PROD_A21!P48</f>
        <v>315</v>
      </c>
      <c r="T61" s="610">
        <f>PROD_A21!Q48</f>
        <v>-1772</v>
      </c>
      <c r="U61" s="611">
        <f>U59-U60</f>
        <v>-295</v>
      </c>
      <c r="V61" s="612">
        <f>PROD_A21!S48</f>
        <v>0</v>
      </c>
      <c r="W61" s="121">
        <f>SUM(T61:V61)</f>
        <v>-2067</v>
      </c>
      <c r="X61" s="609">
        <f>PROD_A21!T48</f>
        <v>0</v>
      </c>
      <c r="Y61" s="609">
        <f>PROD_A21!U48</f>
        <v>0</v>
      </c>
      <c r="Z61" s="609">
        <f>PROD_A21!V48</f>
        <v>0</v>
      </c>
      <c r="AA61" s="609">
        <f>PROD_A21!W48</f>
        <v>0</v>
      </c>
      <c r="AB61" s="609">
        <f>PROD_A21!X48</f>
        <v>0</v>
      </c>
      <c r="AC61" s="609">
        <f>PROD_A21!Y48</f>
        <v>372</v>
      </c>
      <c r="AD61" s="609">
        <f>PROD_A21!Z48</f>
        <v>-710</v>
      </c>
      <c r="AE61" s="68">
        <f>SUM(X61:AD61)</f>
        <v>-338</v>
      </c>
      <c r="AF61" s="68">
        <f>PROD_A21!AA48</f>
        <v>0</v>
      </c>
      <c r="AG61" s="613">
        <f>S61+W61+AE61+AF61</f>
        <v>-2090</v>
      </c>
      <c r="AH61" s="325">
        <f>R61+AG61</f>
        <v>25815</v>
      </c>
      <c r="AI61">
        <f>AH61-(AH59-AH60)</f>
        <v>0</v>
      </c>
    </row>
    <row r="62" spans="3:35" s="9" customFormat="1" x14ac:dyDescent="0.2">
      <c r="C62" s="126" t="s">
        <v>0</v>
      </c>
      <c r="D62" s="315" t="s">
        <v>80</v>
      </c>
      <c r="E62" s="316" t="s">
        <v>81</v>
      </c>
      <c r="F62" s="650" t="str">
        <f>PROD_A21!E49</f>
        <v>.</v>
      </c>
      <c r="G62" s="650" t="str">
        <f>PROD_A21!F49</f>
        <v>.</v>
      </c>
      <c r="H62" s="650" t="str">
        <f>PROD_A21!G49</f>
        <v>.</v>
      </c>
      <c r="I62" s="650" t="str">
        <f>PROD_A21!H49</f>
        <v>.</v>
      </c>
      <c r="J62" s="650" t="str">
        <f>PROD_A21!I49</f>
        <v>.</v>
      </c>
      <c r="K62" s="650" t="str">
        <f>PROD_A21!J49</f>
        <v>.</v>
      </c>
      <c r="L62" s="650" t="str">
        <f>PROD_A21!K49</f>
        <v>.</v>
      </c>
      <c r="M62" s="650" t="str">
        <f>PROD_A21!L49</f>
        <v>.</v>
      </c>
      <c r="N62" s="650" t="str">
        <f>PROD_A21!M49</f>
        <v>.</v>
      </c>
      <c r="O62" s="650" t="str">
        <f>PROD_A21!N49</f>
        <v>.</v>
      </c>
      <c r="P62" s="133"/>
      <c r="Q62" s="650" t="str">
        <f>PROD_A21!O49</f>
        <v>.</v>
      </c>
      <c r="R62" s="134"/>
      <c r="S62" s="652" t="str">
        <f>PROD_A21!P49</f>
        <v>.</v>
      </c>
      <c r="T62" s="653" t="str">
        <f>PROD_A21!Q49</f>
        <v>.</v>
      </c>
      <c r="U62" s="654" t="str">
        <f>PROD_A21!R49</f>
        <v>.</v>
      </c>
      <c r="V62" s="655" t="str">
        <f>PROD_A21!S49</f>
        <v>.</v>
      </c>
      <c r="W62" s="128"/>
      <c r="X62" s="656" t="str">
        <f>PROD_A21!T49</f>
        <v>.</v>
      </c>
      <c r="Y62" s="656" t="str">
        <f>PROD_A21!U49</f>
        <v>.</v>
      </c>
      <c r="Z62" s="656" t="str">
        <f>PROD_A21!V49</f>
        <v>.</v>
      </c>
      <c r="AA62" s="656" t="str">
        <f>PROD_A21!W49</f>
        <v>.</v>
      </c>
      <c r="AB62" s="656" t="str">
        <f>PROD_A21!X49</f>
        <v>.</v>
      </c>
      <c r="AC62" s="656" t="str">
        <f>PROD_A21!Y49</f>
        <v>.</v>
      </c>
      <c r="AD62" s="656" t="str">
        <f>PROD_A21!Z49</f>
        <v>.</v>
      </c>
      <c r="AE62" s="128"/>
      <c r="AF62" s="133" t="str">
        <f>PROD_A21!AA49</f>
        <v>.</v>
      </c>
      <c r="AG62" s="138"/>
      <c r="AH62" s="326"/>
    </row>
    <row r="63" spans="3:35" s="9" customFormat="1" x14ac:dyDescent="0.2">
      <c r="C63" s="126" t="s">
        <v>82</v>
      </c>
      <c r="D63" s="315"/>
      <c r="E63" s="317"/>
      <c r="F63" s="650">
        <f>PROD_A21!E50</f>
        <v>0</v>
      </c>
      <c r="G63" s="650">
        <f>PROD_A21!F50</f>
        <v>0</v>
      </c>
      <c r="H63" s="650">
        <f>PROD_A21!G50</f>
        <v>117</v>
      </c>
      <c r="I63" s="650">
        <f>PROD_A21!H50</f>
        <v>1051</v>
      </c>
      <c r="J63" s="650">
        <f>PROD_A21!I50</f>
        <v>0</v>
      </c>
      <c r="K63" s="650">
        <f>PROD_A21!J50</f>
        <v>0</v>
      </c>
      <c r="L63" s="650">
        <f>PROD_A21!K50</f>
        <v>19281</v>
      </c>
      <c r="M63" s="650">
        <f>PROD_A21!L50</f>
        <v>0</v>
      </c>
      <c r="N63" s="650">
        <f>PROD_A21!M50</f>
        <v>0</v>
      </c>
      <c r="O63" s="650">
        <f>PROD_A21!N50</f>
        <v>0</v>
      </c>
      <c r="P63" s="133">
        <f>SUM(I63:O63)</f>
        <v>20332</v>
      </c>
      <c r="Q63" s="650">
        <f>PROD_A21!O50</f>
        <v>0</v>
      </c>
      <c r="R63" s="134">
        <f>F63+G63+H63+P63+Q63</f>
        <v>20449</v>
      </c>
      <c r="S63" s="652">
        <f>PROD_A21!P50</f>
        <v>0</v>
      </c>
      <c r="T63" s="653">
        <f>PROD_A21!Q50</f>
        <v>0</v>
      </c>
      <c r="U63" s="654">
        <f>PROD_A21!R50</f>
        <v>0</v>
      </c>
      <c r="V63" s="655">
        <f>PROD_A21!S50</f>
        <v>0</v>
      </c>
      <c r="W63" s="133">
        <f>SUM(T63:V63)</f>
        <v>0</v>
      </c>
      <c r="X63" s="656">
        <f>PROD_A21!T50</f>
        <v>0</v>
      </c>
      <c r="Y63" s="656">
        <f>PROD_A21!U50</f>
        <v>0</v>
      </c>
      <c r="Z63" s="656">
        <f>PROD_A21!V50</f>
        <v>0</v>
      </c>
      <c r="AA63" s="656">
        <f>PROD_A21!W50</f>
        <v>0</v>
      </c>
      <c r="AB63" s="656">
        <f>PROD_A21!X50</f>
        <v>0</v>
      </c>
      <c r="AC63" s="656">
        <f>PROD_A21!Y50</f>
        <v>0</v>
      </c>
      <c r="AD63" s="656">
        <f>PROD_A21!Z50</f>
        <v>0</v>
      </c>
      <c r="AE63" s="133">
        <f>SUM(X63:AD63)</f>
        <v>0</v>
      </c>
      <c r="AF63" s="133">
        <f>PROD_A21!AA50</f>
        <v>0</v>
      </c>
      <c r="AG63" s="614">
        <f>S63+W63+AE63+AF63</f>
        <v>0</v>
      </c>
      <c r="AH63" s="326">
        <f>R63+AG63</f>
        <v>20449</v>
      </c>
    </row>
    <row r="64" spans="3:35" s="9" customFormat="1" x14ac:dyDescent="0.2">
      <c r="C64" s="126" t="s">
        <v>83</v>
      </c>
      <c r="D64" s="315"/>
      <c r="E64" s="317"/>
      <c r="F64" s="650">
        <f>PROD_A21!E51</f>
        <v>0</v>
      </c>
      <c r="G64" s="650">
        <f>PROD_A21!F51</f>
        <v>0</v>
      </c>
      <c r="H64" s="651">
        <f>PROD_A21!G51-U64</f>
        <v>2002</v>
      </c>
      <c r="I64" s="650">
        <f>PROD_A21!H51</f>
        <v>618</v>
      </c>
      <c r="J64" s="650">
        <f>PROD_A21!I51</f>
        <v>0</v>
      </c>
      <c r="K64" s="650">
        <f>PROD_A21!J51</f>
        <v>0</v>
      </c>
      <c r="L64" s="650">
        <f>PROD_A21!K51</f>
        <v>0</v>
      </c>
      <c r="M64" s="650">
        <f>PROD_A21!L51</f>
        <v>0</v>
      </c>
      <c r="N64" s="650">
        <f>PROD_A21!M51</f>
        <v>0</v>
      </c>
      <c r="O64" s="650">
        <f>PROD_A21!N51</f>
        <v>0</v>
      </c>
      <c r="P64" s="133">
        <f>SUM(I64:O64)</f>
        <v>618</v>
      </c>
      <c r="Q64" s="657">
        <f>PROD_A21!O51</f>
        <v>0</v>
      </c>
      <c r="R64" s="134">
        <f>F64+G64+H64+P64+Q64</f>
        <v>2620</v>
      </c>
      <c r="S64" s="652">
        <f>PROD_A21!P51</f>
        <v>0</v>
      </c>
      <c r="T64" s="653">
        <f>PROD_A21!Q51</f>
        <v>969</v>
      </c>
      <c r="U64" s="654">
        <f>Insurance!F15</f>
        <v>160</v>
      </c>
      <c r="V64" s="655">
        <f>PROD_A21!S51</f>
        <v>0</v>
      </c>
      <c r="W64" s="133">
        <f>SUM(T64:V64)</f>
        <v>1129</v>
      </c>
      <c r="X64" s="656">
        <f>PROD_A21!T51</f>
        <v>0</v>
      </c>
      <c r="Y64" s="656">
        <f>PROD_A21!U51</f>
        <v>0</v>
      </c>
      <c r="Z64" s="656">
        <f>PROD_A21!V51</f>
        <v>0</v>
      </c>
      <c r="AA64" s="656">
        <f>PROD_A21!W51</f>
        <v>0</v>
      </c>
      <c r="AB64" s="656">
        <f>PROD_A21!X51</f>
        <v>0</v>
      </c>
      <c r="AC64" s="656">
        <f>PROD_A21!Y51</f>
        <v>0</v>
      </c>
      <c r="AD64" s="656">
        <f>PROD_A21!Z51</f>
        <v>0</v>
      </c>
      <c r="AE64" s="133">
        <f>SUM(X64:AD64)</f>
        <v>0</v>
      </c>
      <c r="AF64" s="133">
        <f>PROD_A21!AA51</f>
        <v>0</v>
      </c>
      <c r="AG64" s="614">
        <f>S64+W64+AE64+AF64</f>
        <v>1129</v>
      </c>
      <c r="AH64" s="326">
        <f>R64+AG64</f>
        <v>3749</v>
      </c>
    </row>
    <row r="65" spans="3:35" s="9" customFormat="1" x14ac:dyDescent="0.2">
      <c r="C65" s="126" t="s">
        <v>84</v>
      </c>
      <c r="D65" s="315"/>
      <c r="E65" s="317"/>
      <c r="F65" s="650">
        <f>PROD_A21!E52</f>
        <v>0</v>
      </c>
      <c r="G65" s="650">
        <f>PROD_A21!F52</f>
        <v>0</v>
      </c>
      <c r="H65" s="651">
        <f>PROD_A21!G52-U65</f>
        <v>-1885</v>
      </c>
      <c r="I65" s="650">
        <f>PROD_A21!H52</f>
        <v>433</v>
      </c>
      <c r="J65" s="650">
        <f>PROD_A21!I52</f>
        <v>0</v>
      </c>
      <c r="K65" s="650">
        <f>PROD_A21!J52</f>
        <v>0</v>
      </c>
      <c r="L65" s="650">
        <f>PROD_A21!K52</f>
        <v>19281</v>
      </c>
      <c r="M65" s="650">
        <f>PROD_A21!L52</f>
        <v>0</v>
      </c>
      <c r="N65" s="650">
        <f>PROD_A21!M52</f>
        <v>0</v>
      </c>
      <c r="O65" s="650">
        <f>PROD_A21!N52</f>
        <v>0</v>
      </c>
      <c r="P65" s="145">
        <f>SUM(I65:O65)</f>
        <v>19714</v>
      </c>
      <c r="Q65" s="657">
        <f>PROD_A21!O52</f>
        <v>0</v>
      </c>
      <c r="R65" s="146">
        <f>F65+G65+H65+P65+Q65</f>
        <v>17829</v>
      </c>
      <c r="S65" s="652">
        <f>PROD_A21!P52</f>
        <v>0</v>
      </c>
      <c r="T65" s="653">
        <f>PROD_A21!Q52</f>
        <v>-969</v>
      </c>
      <c r="U65" s="654">
        <f>U63-U64</f>
        <v>-160</v>
      </c>
      <c r="V65" s="655">
        <f>PROD_A21!S52</f>
        <v>0</v>
      </c>
      <c r="W65" s="145">
        <f>SUM(T65:V65)</f>
        <v>-1129</v>
      </c>
      <c r="X65" s="656">
        <f>PROD_A21!T52</f>
        <v>0</v>
      </c>
      <c r="Y65" s="656">
        <f>PROD_A21!U52</f>
        <v>0</v>
      </c>
      <c r="Z65" s="656">
        <f>PROD_A21!V52</f>
        <v>0</v>
      </c>
      <c r="AA65" s="656">
        <f>PROD_A21!W52</f>
        <v>0</v>
      </c>
      <c r="AB65" s="656">
        <f>PROD_A21!X52</f>
        <v>0</v>
      </c>
      <c r="AC65" s="656">
        <f>PROD_A21!Y52</f>
        <v>0</v>
      </c>
      <c r="AD65" s="656">
        <f>PROD_A21!Z52</f>
        <v>0</v>
      </c>
      <c r="AE65" s="133">
        <f>SUM(X65:AD65)</f>
        <v>0</v>
      </c>
      <c r="AF65" s="133">
        <f>PROD_A21!AA52</f>
        <v>0</v>
      </c>
      <c r="AG65" s="614">
        <f>S65+W65+AE65+AF65</f>
        <v>-1129</v>
      </c>
      <c r="AH65" s="326">
        <f>R65+AG65</f>
        <v>16700</v>
      </c>
      <c r="AI65" s="9">
        <f>AH65-(AH63-AH64)</f>
        <v>0</v>
      </c>
    </row>
    <row r="66" spans="3:35" x14ac:dyDescent="0.2">
      <c r="C66" s="80" t="s">
        <v>0</v>
      </c>
      <c r="D66" s="314" t="s">
        <v>85</v>
      </c>
      <c r="E66" s="313" t="s">
        <v>86</v>
      </c>
      <c r="F66" s="67" t="str">
        <f>PROD_A21!E53</f>
        <v>.</v>
      </c>
      <c r="G66" s="67" t="str">
        <f>PROD_A21!F53</f>
        <v>.</v>
      </c>
      <c r="H66" s="67" t="str">
        <f>PROD_A21!G53</f>
        <v>.</v>
      </c>
      <c r="I66" s="67" t="str">
        <f>PROD_A21!H53</f>
        <v>.</v>
      </c>
      <c r="J66" s="67" t="str">
        <f>PROD_A21!I53</f>
        <v>.</v>
      </c>
      <c r="K66" s="67" t="str">
        <f>PROD_A21!J53</f>
        <v>.</v>
      </c>
      <c r="L66" s="67" t="str">
        <f>PROD_A21!K53</f>
        <v>.</v>
      </c>
      <c r="M66" s="67" t="str">
        <f>PROD_A21!L53</f>
        <v>.</v>
      </c>
      <c r="N66" s="67" t="str">
        <f>PROD_A21!M53</f>
        <v>.</v>
      </c>
      <c r="O66" s="67" t="str">
        <f>PROD_A21!N53</f>
        <v>.</v>
      </c>
      <c r="P66" s="68"/>
      <c r="Q66" s="658" t="str">
        <f>PROD_A21!O53</f>
        <v>.</v>
      </c>
      <c r="R66" s="73"/>
      <c r="S66" s="608" t="str">
        <f>PROD_A21!P53</f>
        <v>.</v>
      </c>
      <c r="T66" s="610" t="str">
        <f>PROD_A21!Q53</f>
        <v>.</v>
      </c>
      <c r="U66" s="611" t="str">
        <f>PROD_A21!R53</f>
        <v>.</v>
      </c>
      <c r="V66" s="612" t="str">
        <f>PROD_A21!S53</f>
        <v>.</v>
      </c>
      <c r="W66" s="101"/>
      <c r="X66" s="609" t="str">
        <f>PROD_A21!T53</f>
        <v>.</v>
      </c>
      <c r="Y66" s="609" t="str">
        <f>PROD_A21!U53</f>
        <v>.</v>
      </c>
      <c r="Z66" s="609" t="str">
        <f>PROD_A21!V53</f>
        <v>.</v>
      </c>
      <c r="AA66" s="609" t="str">
        <f>PROD_A21!W53</f>
        <v>.</v>
      </c>
      <c r="AB66" s="609" t="str">
        <f>PROD_A21!X53</f>
        <v>.</v>
      </c>
      <c r="AC66" s="609" t="str">
        <f>PROD_A21!Y53</f>
        <v>.</v>
      </c>
      <c r="AD66" s="609" t="str">
        <f>PROD_A21!Z53</f>
        <v>.</v>
      </c>
      <c r="AE66" s="101"/>
      <c r="AF66" s="68" t="str">
        <f>PROD_A21!AA53</f>
        <v>.</v>
      </c>
      <c r="AG66" s="112"/>
      <c r="AH66" s="325"/>
    </row>
    <row r="67" spans="3:35" x14ac:dyDescent="0.2">
      <c r="C67" s="80" t="s">
        <v>55</v>
      </c>
      <c r="D67" s="314"/>
      <c r="E67" s="313"/>
      <c r="F67" s="67">
        <f>PROD_A21!E54</f>
        <v>461</v>
      </c>
      <c r="G67" s="67">
        <f>PROD_A21!F54</f>
        <v>714</v>
      </c>
      <c r="H67" s="67">
        <f>PROD_A21!G54</f>
        <v>16104</v>
      </c>
      <c r="I67" s="67">
        <f>PROD_A21!H54</f>
        <v>0</v>
      </c>
      <c r="J67" s="67">
        <f>PROD_A21!I54</f>
        <v>0</v>
      </c>
      <c r="K67" s="67">
        <f>PROD_A21!J54</f>
        <v>512</v>
      </c>
      <c r="L67" s="67">
        <f>PROD_A21!K54</f>
        <v>0</v>
      </c>
      <c r="M67" s="67">
        <f>PROD_A21!L54</f>
        <v>0</v>
      </c>
      <c r="N67" s="67">
        <f>PROD_A21!M54</f>
        <v>0</v>
      </c>
      <c r="O67" s="67">
        <f>PROD_A21!N54</f>
        <v>5</v>
      </c>
      <c r="P67" s="68">
        <f>SUM(I67:O67)</f>
        <v>517</v>
      </c>
      <c r="Q67" s="67">
        <f>PROD_A21!O54</f>
        <v>327</v>
      </c>
      <c r="R67" s="73">
        <f>F67+G67+H67+P67+Q67</f>
        <v>18123</v>
      </c>
      <c r="S67" s="608">
        <f>PROD_A21!P54</f>
        <v>394</v>
      </c>
      <c r="T67" s="610">
        <f>PROD_A21!Q54</f>
        <v>1</v>
      </c>
      <c r="U67" s="611">
        <f>PROD_A21!R54</f>
        <v>0</v>
      </c>
      <c r="V67" s="612">
        <f>PROD_A21!S54</f>
        <v>-26</v>
      </c>
      <c r="W67" s="68">
        <f>SUM(T67:V67)</f>
        <v>-25</v>
      </c>
      <c r="X67" s="609">
        <f>PROD_A21!T54</f>
        <v>0</v>
      </c>
      <c r="Y67" s="609">
        <f>PROD_A21!U54</f>
        <v>0</v>
      </c>
      <c r="Z67" s="609">
        <f>PROD_A21!V54</f>
        <v>0</v>
      </c>
      <c r="AA67" s="609">
        <f>PROD_A21!W54</f>
        <v>0</v>
      </c>
      <c r="AB67" s="609">
        <f>PROD_A21!X54</f>
        <v>0</v>
      </c>
      <c r="AC67" s="609">
        <f>PROD_A21!Y54</f>
        <v>395</v>
      </c>
      <c r="AD67" s="609">
        <f>PROD_A21!Z54</f>
        <v>0</v>
      </c>
      <c r="AE67" s="68">
        <f>SUM(X67:AD67)</f>
        <v>395</v>
      </c>
      <c r="AF67" s="68">
        <f>PROD_A21!AA54</f>
        <v>0</v>
      </c>
      <c r="AG67" s="613">
        <f>S67+W67+AE67+AF67</f>
        <v>764</v>
      </c>
      <c r="AH67" s="325">
        <f>R67+AG67</f>
        <v>18887</v>
      </c>
    </row>
    <row r="68" spans="3:35" x14ac:dyDescent="0.2">
      <c r="C68" s="80" t="s">
        <v>56</v>
      </c>
      <c r="D68" s="314"/>
      <c r="E68" s="313"/>
      <c r="F68" s="67">
        <f>PROD_A21!E55</f>
        <v>134</v>
      </c>
      <c r="G68" s="67">
        <f>PROD_A21!F55</f>
        <v>198</v>
      </c>
      <c r="H68" s="628">
        <f>PROD_A21!G55-U68</f>
        <v>7740</v>
      </c>
      <c r="I68" s="67">
        <f>PROD_A21!H55</f>
        <v>0</v>
      </c>
      <c r="J68" s="67">
        <f>PROD_A21!I55</f>
        <v>0</v>
      </c>
      <c r="K68" s="67">
        <f>PROD_A21!J55</f>
        <v>0</v>
      </c>
      <c r="L68" s="67">
        <f>PROD_A21!K55</f>
        <v>0</v>
      </c>
      <c r="M68" s="67">
        <f>PROD_A21!L55</f>
        <v>0</v>
      </c>
      <c r="N68" s="67">
        <f>PROD_A21!M55</f>
        <v>0</v>
      </c>
      <c r="O68" s="67">
        <f>PROD_A21!N55</f>
        <v>0</v>
      </c>
      <c r="P68" s="68">
        <f>SUM(I68:O68)</f>
        <v>0</v>
      </c>
      <c r="Q68" s="67">
        <f>PROD_A21!O55</f>
        <v>-121</v>
      </c>
      <c r="R68" s="73">
        <f>F68+G68+H68+P68+Q68</f>
        <v>7951</v>
      </c>
      <c r="S68" s="608">
        <f>PROD_A21!P55</f>
        <v>320</v>
      </c>
      <c r="T68" s="610">
        <f>PROD_A21!Q55</f>
        <v>88</v>
      </c>
      <c r="U68" s="611">
        <f>Insurance!F16</f>
        <v>12</v>
      </c>
      <c r="V68" s="612">
        <f>PROD_A21!S55</f>
        <v>-32</v>
      </c>
      <c r="W68" s="68">
        <f>SUM(T68:V68)</f>
        <v>68</v>
      </c>
      <c r="X68" s="609">
        <f>PROD_A21!T55</f>
        <v>0</v>
      </c>
      <c r="Y68" s="609">
        <f>PROD_A21!U55</f>
        <v>0</v>
      </c>
      <c r="Z68" s="609">
        <f>PROD_A21!V55</f>
        <v>0</v>
      </c>
      <c r="AA68" s="609">
        <f>PROD_A21!W55</f>
        <v>0</v>
      </c>
      <c r="AB68" s="609">
        <f>PROD_A21!X55</f>
        <v>0</v>
      </c>
      <c r="AC68" s="609">
        <f>PROD_A21!Y55</f>
        <v>0</v>
      </c>
      <c r="AD68" s="609">
        <f>PROD_A21!Z55</f>
        <v>19</v>
      </c>
      <c r="AE68" s="68">
        <f>SUM(X68:AD68)</f>
        <v>19</v>
      </c>
      <c r="AF68" s="68">
        <f>PROD_A21!AA55</f>
        <v>5</v>
      </c>
      <c r="AG68" s="613">
        <f>S68+W68+AE68+AF68</f>
        <v>412</v>
      </c>
      <c r="AH68" s="325">
        <f>R68+AG68</f>
        <v>8363</v>
      </c>
    </row>
    <row r="69" spans="3:35" x14ac:dyDescent="0.2">
      <c r="C69" s="80" t="s">
        <v>57</v>
      </c>
      <c r="D69" s="314"/>
      <c r="E69" s="313"/>
      <c r="F69" s="67">
        <f>PROD_A21!E56</f>
        <v>327</v>
      </c>
      <c r="G69" s="67">
        <f>PROD_A21!F56</f>
        <v>516</v>
      </c>
      <c r="H69" s="628">
        <f>PROD_A21!G56-U69</f>
        <v>8364</v>
      </c>
      <c r="I69" s="67">
        <f>PROD_A21!H56</f>
        <v>0</v>
      </c>
      <c r="J69" s="67">
        <f>PROD_A21!I56</f>
        <v>0</v>
      </c>
      <c r="K69" s="67">
        <f>PROD_A21!J56</f>
        <v>512</v>
      </c>
      <c r="L69" s="67">
        <f>PROD_A21!K56</f>
        <v>0</v>
      </c>
      <c r="M69" s="67">
        <f>PROD_A21!L56</f>
        <v>0</v>
      </c>
      <c r="N69" s="67">
        <f>PROD_A21!M56</f>
        <v>0</v>
      </c>
      <c r="O69" s="67">
        <f>PROD_A21!N56</f>
        <v>5</v>
      </c>
      <c r="P69" s="121">
        <f>SUM(I69:O69)</f>
        <v>517</v>
      </c>
      <c r="Q69" s="67">
        <f>PROD_A21!O56</f>
        <v>448</v>
      </c>
      <c r="R69" s="122">
        <f>F69+G69+H69+P69+Q69</f>
        <v>10172</v>
      </c>
      <c r="S69" s="608">
        <f>PROD_A21!P56</f>
        <v>74</v>
      </c>
      <c r="T69" s="610">
        <f>PROD_A21!Q56</f>
        <v>-87</v>
      </c>
      <c r="U69" s="611">
        <f>U67-U68</f>
        <v>-12</v>
      </c>
      <c r="V69" s="612">
        <f>PROD_A21!S56</f>
        <v>6</v>
      </c>
      <c r="W69" s="121">
        <f>SUM(T69:V69)</f>
        <v>-93</v>
      </c>
      <c r="X69" s="609">
        <f>PROD_A21!T56</f>
        <v>0</v>
      </c>
      <c r="Y69" s="609">
        <f>PROD_A21!U56</f>
        <v>0</v>
      </c>
      <c r="Z69" s="609">
        <f>PROD_A21!V56</f>
        <v>0</v>
      </c>
      <c r="AA69" s="609">
        <f>PROD_A21!W56</f>
        <v>0</v>
      </c>
      <c r="AB69" s="609">
        <f>PROD_A21!X56</f>
        <v>0</v>
      </c>
      <c r="AC69" s="609">
        <f>PROD_A21!Y56</f>
        <v>395</v>
      </c>
      <c r="AD69" s="609">
        <f>PROD_A21!Z56</f>
        <v>-19</v>
      </c>
      <c r="AE69" s="68">
        <f>SUM(X69:AD69)</f>
        <v>376</v>
      </c>
      <c r="AF69" s="68">
        <f>PROD_A21!AA56</f>
        <v>-5</v>
      </c>
      <c r="AG69" s="613">
        <f>S69+W69+AE69+AF69</f>
        <v>352</v>
      </c>
      <c r="AH69" s="325">
        <f>R69+AG69</f>
        <v>10524</v>
      </c>
      <c r="AI69">
        <f>AH69-(AH67-AH68)</f>
        <v>0</v>
      </c>
    </row>
    <row r="70" spans="3:35" x14ac:dyDescent="0.2">
      <c r="C70" s="80" t="s">
        <v>0</v>
      </c>
      <c r="D70" s="314" t="s">
        <v>87</v>
      </c>
      <c r="E70" s="313" t="s">
        <v>88</v>
      </c>
      <c r="F70" s="67" t="str">
        <f>PROD_A21!E57</f>
        <v>.</v>
      </c>
      <c r="G70" s="67" t="str">
        <f>PROD_A21!F57</f>
        <v>.</v>
      </c>
      <c r="H70" s="67" t="str">
        <f>PROD_A21!G57</f>
        <v>.</v>
      </c>
      <c r="I70" s="67" t="str">
        <f>PROD_A21!H57</f>
        <v>.</v>
      </c>
      <c r="J70" s="67" t="str">
        <f>PROD_A21!I57</f>
        <v>.</v>
      </c>
      <c r="K70" s="67" t="str">
        <f>PROD_A21!J57</f>
        <v>.</v>
      </c>
      <c r="L70" s="67" t="str">
        <f>PROD_A21!K57</f>
        <v>.</v>
      </c>
      <c r="M70" s="67" t="str">
        <f>PROD_A21!L57</f>
        <v>.</v>
      </c>
      <c r="N70" s="67" t="str">
        <f>PROD_A21!M57</f>
        <v>.</v>
      </c>
      <c r="O70" s="67" t="str">
        <f>PROD_A21!N57</f>
        <v>.</v>
      </c>
      <c r="P70" s="68"/>
      <c r="Q70" s="67" t="str">
        <f>PROD_A21!O57</f>
        <v>.</v>
      </c>
      <c r="R70" s="73"/>
      <c r="S70" s="608" t="str">
        <f>PROD_A21!P57</f>
        <v>.</v>
      </c>
      <c r="T70" s="610" t="str">
        <f>PROD_A21!Q57</f>
        <v>.</v>
      </c>
      <c r="U70" s="611" t="str">
        <f>PROD_A21!R57</f>
        <v>.</v>
      </c>
      <c r="V70" s="612" t="str">
        <f>PROD_A21!S57</f>
        <v>.</v>
      </c>
      <c r="W70" s="101"/>
      <c r="X70" s="609" t="str">
        <f>PROD_A21!T57</f>
        <v>.</v>
      </c>
      <c r="Y70" s="609" t="str">
        <f>PROD_A21!U57</f>
        <v>.</v>
      </c>
      <c r="Z70" s="609" t="str">
        <f>PROD_A21!V57</f>
        <v>.</v>
      </c>
      <c r="AA70" s="609" t="str">
        <f>PROD_A21!W57</f>
        <v>.</v>
      </c>
      <c r="AB70" s="609" t="str">
        <f>PROD_A21!X57</f>
        <v>.</v>
      </c>
      <c r="AC70" s="609" t="str">
        <f>PROD_A21!Y57</f>
        <v>.</v>
      </c>
      <c r="AD70" s="609" t="str">
        <f>PROD_A21!Z57</f>
        <v>.</v>
      </c>
      <c r="AE70" s="101"/>
      <c r="AF70" s="68" t="str">
        <f>PROD_A21!AA57</f>
        <v>.</v>
      </c>
      <c r="AG70" s="112"/>
      <c r="AH70" s="325"/>
    </row>
    <row r="71" spans="3:35" x14ac:dyDescent="0.2">
      <c r="C71" s="80" t="s">
        <v>55</v>
      </c>
      <c r="D71" s="314"/>
      <c r="E71" s="313"/>
      <c r="F71" s="67">
        <f>PROD_A21!E58</f>
        <v>0</v>
      </c>
      <c r="G71" s="67">
        <f>PROD_A21!F58</f>
        <v>357</v>
      </c>
      <c r="H71" s="67">
        <f>PROD_A21!G58</f>
        <v>12805</v>
      </c>
      <c r="I71" s="67">
        <f>PROD_A21!H58</f>
        <v>0</v>
      </c>
      <c r="J71" s="67">
        <f>PROD_A21!I58</f>
        <v>0</v>
      </c>
      <c r="K71" s="67">
        <f>PROD_A21!J58</f>
        <v>1</v>
      </c>
      <c r="L71" s="67">
        <f>PROD_A21!K58</f>
        <v>0</v>
      </c>
      <c r="M71" s="67">
        <f>PROD_A21!L58</f>
        <v>0</v>
      </c>
      <c r="N71" s="67">
        <f>PROD_A21!M58</f>
        <v>0</v>
      </c>
      <c r="O71" s="67">
        <f>PROD_A21!N58</f>
        <v>0</v>
      </c>
      <c r="P71" s="68">
        <f>SUM(I71:O71)</f>
        <v>1</v>
      </c>
      <c r="Q71" s="67">
        <f>PROD_A21!O58</f>
        <v>78</v>
      </c>
      <c r="R71" s="73">
        <f>F71+G71+H71+P71+Q71</f>
        <v>13241</v>
      </c>
      <c r="S71" s="608">
        <f>PROD_A21!P58</f>
        <v>-669</v>
      </c>
      <c r="T71" s="610">
        <f>PROD_A21!Q58</f>
        <v>0</v>
      </c>
      <c r="U71" s="611">
        <f>PROD_A21!R58</f>
        <v>0</v>
      </c>
      <c r="V71" s="612">
        <f>PROD_A21!S58</f>
        <v>0</v>
      </c>
      <c r="W71" s="68">
        <f>SUM(T71:V71)</f>
        <v>0</v>
      </c>
      <c r="X71" s="609">
        <f>PROD_A21!T58</f>
        <v>0</v>
      </c>
      <c r="Y71" s="609">
        <f>PROD_A21!U58</f>
        <v>0</v>
      </c>
      <c r="Z71" s="609">
        <f>PROD_A21!V58</f>
        <v>0</v>
      </c>
      <c r="AA71" s="609">
        <f>PROD_A21!W58</f>
        <v>0</v>
      </c>
      <c r="AB71" s="609">
        <f>PROD_A21!X58</f>
        <v>0</v>
      </c>
      <c r="AC71" s="609">
        <f>PROD_A21!Y58</f>
        <v>153</v>
      </c>
      <c r="AD71" s="609">
        <f>PROD_A21!Z58</f>
        <v>-13</v>
      </c>
      <c r="AE71" s="68">
        <f>SUM(X71:AD71)</f>
        <v>140</v>
      </c>
      <c r="AF71" s="68">
        <f>PROD_A21!AA58</f>
        <v>0</v>
      </c>
      <c r="AG71" s="613">
        <f>S71+W71+AE71+AF71</f>
        <v>-529</v>
      </c>
      <c r="AH71" s="325">
        <f>R71+AG71</f>
        <v>12712</v>
      </c>
    </row>
    <row r="72" spans="3:35" x14ac:dyDescent="0.2">
      <c r="C72" s="80" t="s">
        <v>56</v>
      </c>
      <c r="D72" s="314"/>
      <c r="E72" s="313"/>
      <c r="F72" s="67">
        <f>PROD_A21!E59</f>
        <v>-78</v>
      </c>
      <c r="G72" s="67">
        <f>PROD_A21!F59</f>
        <v>147</v>
      </c>
      <c r="H72" s="628">
        <f>PROD_A21!G59-U72</f>
        <v>5779</v>
      </c>
      <c r="I72" s="67">
        <f>PROD_A21!H59</f>
        <v>0</v>
      </c>
      <c r="J72" s="67">
        <f>PROD_A21!I59</f>
        <v>0</v>
      </c>
      <c r="K72" s="67">
        <f>PROD_A21!J59</f>
        <v>0</v>
      </c>
      <c r="L72" s="67">
        <f>PROD_A21!K59</f>
        <v>0</v>
      </c>
      <c r="M72" s="67">
        <f>PROD_A21!L59</f>
        <v>0</v>
      </c>
      <c r="N72" s="67">
        <f>PROD_A21!M59</f>
        <v>0</v>
      </c>
      <c r="O72" s="67">
        <f>PROD_A21!N59</f>
        <v>0</v>
      </c>
      <c r="P72" s="68">
        <f>SUM(I72:O72)</f>
        <v>0</v>
      </c>
      <c r="Q72" s="67">
        <f>PROD_A21!O59</f>
        <v>-21</v>
      </c>
      <c r="R72" s="73">
        <f>F72+G72+H72+P72+Q72</f>
        <v>5827</v>
      </c>
      <c r="S72" s="608">
        <f>PROD_A21!P59</f>
        <v>-715</v>
      </c>
      <c r="T72" s="610">
        <f>PROD_A21!Q59</f>
        <v>31</v>
      </c>
      <c r="U72" s="611">
        <f>Insurance!F17</f>
        <v>41</v>
      </c>
      <c r="V72" s="612">
        <f>PROD_A21!S59</f>
        <v>0</v>
      </c>
      <c r="W72" s="68">
        <f>SUM(T72:V72)</f>
        <v>72</v>
      </c>
      <c r="X72" s="609">
        <f>PROD_A21!T59</f>
        <v>0</v>
      </c>
      <c r="Y72" s="609">
        <f>PROD_A21!U59</f>
        <v>0</v>
      </c>
      <c r="Z72" s="609">
        <f>PROD_A21!V59</f>
        <v>0</v>
      </c>
      <c r="AA72" s="609">
        <f>PROD_A21!W59</f>
        <v>0</v>
      </c>
      <c r="AB72" s="609">
        <f>PROD_A21!X59</f>
        <v>0</v>
      </c>
      <c r="AC72" s="609">
        <f>PROD_A21!Y59</f>
        <v>0</v>
      </c>
      <c r="AD72" s="609">
        <f>PROD_A21!Z59</f>
        <v>-1</v>
      </c>
      <c r="AE72" s="68">
        <f>SUM(X72:AD72)</f>
        <v>-1</v>
      </c>
      <c r="AF72" s="68">
        <f>PROD_A21!AA59</f>
        <v>0</v>
      </c>
      <c r="AG72" s="613">
        <f>S72+W72+AE72+AF72</f>
        <v>-644</v>
      </c>
      <c r="AH72" s="325">
        <f>R72+AG72</f>
        <v>5183</v>
      </c>
    </row>
    <row r="73" spans="3:35" x14ac:dyDescent="0.2">
      <c r="C73" s="80" t="s">
        <v>57</v>
      </c>
      <c r="D73" s="314"/>
      <c r="E73" s="313"/>
      <c r="F73" s="67">
        <f>PROD_A21!E60</f>
        <v>78</v>
      </c>
      <c r="G73" s="67">
        <f>PROD_A21!F60</f>
        <v>210</v>
      </c>
      <c r="H73" s="628">
        <f>PROD_A21!G60-U73</f>
        <v>7026</v>
      </c>
      <c r="I73" s="67">
        <f>PROD_A21!H60</f>
        <v>0</v>
      </c>
      <c r="J73" s="67">
        <f>PROD_A21!I60</f>
        <v>0</v>
      </c>
      <c r="K73" s="67">
        <f>PROD_A21!J60</f>
        <v>1</v>
      </c>
      <c r="L73" s="67">
        <f>PROD_A21!K60</f>
        <v>0</v>
      </c>
      <c r="M73" s="67">
        <f>PROD_A21!L60</f>
        <v>0</v>
      </c>
      <c r="N73" s="67">
        <f>PROD_A21!M60</f>
        <v>0</v>
      </c>
      <c r="O73" s="67">
        <f>PROD_A21!N60</f>
        <v>0</v>
      </c>
      <c r="P73" s="121">
        <f>SUM(I73:O73)</f>
        <v>1</v>
      </c>
      <c r="Q73" s="67">
        <f>PROD_A21!O60</f>
        <v>99</v>
      </c>
      <c r="R73" s="122">
        <f>F73+G73+H73+P73+Q73</f>
        <v>7414</v>
      </c>
      <c r="S73" s="608">
        <f>PROD_A21!P60</f>
        <v>46</v>
      </c>
      <c r="T73" s="610">
        <f>PROD_A21!Q60</f>
        <v>-31</v>
      </c>
      <c r="U73" s="611">
        <f>U71-U72</f>
        <v>-41</v>
      </c>
      <c r="V73" s="612">
        <f>PROD_A21!S60</f>
        <v>0</v>
      </c>
      <c r="W73" s="121">
        <f>SUM(T73:V73)</f>
        <v>-72</v>
      </c>
      <c r="X73" s="609">
        <f>PROD_A21!T60</f>
        <v>0</v>
      </c>
      <c r="Y73" s="609">
        <f>PROD_A21!U60</f>
        <v>0</v>
      </c>
      <c r="Z73" s="609">
        <f>PROD_A21!V60</f>
        <v>0</v>
      </c>
      <c r="AA73" s="609">
        <f>PROD_A21!W60</f>
        <v>0</v>
      </c>
      <c r="AB73" s="609">
        <f>PROD_A21!X60</f>
        <v>0</v>
      </c>
      <c r="AC73" s="609">
        <f>PROD_A21!Y60</f>
        <v>153</v>
      </c>
      <c r="AD73" s="609">
        <f>PROD_A21!Z60</f>
        <v>-12</v>
      </c>
      <c r="AE73" s="68">
        <f>SUM(X73:AD73)</f>
        <v>141</v>
      </c>
      <c r="AF73" s="68">
        <f>PROD_A21!AA60</f>
        <v>0</v>
      </c>
      <c r="AG73" s="613">
        <f>S73+W73+AE73+AF73</f>
        <v>115</v>
      </c>
      <c r="AH73" s="325">
        <f>R73+AG73</f>
        <v>7529</v>
      </c>
      <c r="AI73">
        <f>AH73-(AH71-AH72)</f>
        <v>0</v>
      </c>
    </row>
    <row r="74" spans="3:35" x14ac:dyDescent="0.2">
      <c r="C74" s="80" t="s">
        <v>0</v>
      </c>
      <c r="D74" s="314" t="s">
        <v>89</v>
      </c>
      <c r="E74" s="313" t="s">
        <v>90</v>
      </c>
      <c r="F74" s="67" t="str">
        <f>PROD_A21!E61</f>
        <v>.</v>
      </c>
      <c r="G74" s="67" t="str">
        <f>PROD_A21!F61</f>
        <v>.</v>
      </c>
      <c r="H74" s="67" t="str">
        <f>PROD_A21!G61</f>
        <v>.</v>
      </c>
      <c r="I74" s="67" t="str">
        <f>PROD_A21!H61</f>
        <v>.</v>
      </c>
      <c r="J74" s="67" t="str">
        <f>PROD_A21!I61</f>
        <v>.</v>
      </c>
      <c r="K74" s="67" t="str">
        <f>PROD_A21!J61</f>
        <v>.</v>
      </c>
      <c r="L74" s="67" t="str">
        <f>PROD_A21!K61</f>
        <v>.</v>
      </c>
      <c r="M74" s="67" t="str">
        <f>PROD_A21!L61</f>
        <v>.</v>
      </c>
      <c r="N74" s="67" t="str">
        <f>PROD_A21!M61</f>
        <v>.</v>
      </c>
      <c r="O74" s="67" t="str">
        <f>PROD_A21!N61</f>
        <v>.</v>
      </c>
      <c r="P74" s="68"/>
      <c r="Q74" s="67" t="str">
        <f>PROD_A21!O61</f>
        <v>.</v>
      </c>
      <c r="R74" s="73"/>
      <c r="S74" s="608" t="str">
        <f>PROD_A21!P61</f>
        <v>.</v>
      </c>
      <c r="T74" s="610" t="str">
        <f>PROD_A21!Q61</f>
        <v>.</v>
      </c>
      <c r="U74" s="611" t="str">
        <f>PROD_A21!R61</f>
        <v>.</v>
      </c>
      <c r="V74" s="612" t="str">
        <f>PROD_A21!S61</f>
        <v>.</v>
      </c>
      <c r="W74" s="101"/>
      <c r="X74" s="609" t="str">
        <f>PROD_A21!T61</f>
        <v>.</v>
      </c>
      <c r="Y74" s="609" t="str">
        <f>PROD_A21!U61</f>
        <v>.</v>
      </c>
      <c r="Z74" s="609" t="str">
        <f>PROD_A21!V61</f>
        <v>.</v>
      </c>
      <c r="AA74" s="609" t="str">
        <f>PROD_A21!W61</f>
        <v>.</v>
      </c>
      <c r="AB74" s="609" t="str">
        <f>PROD_A21!X61</f>
        <v>.</v>
      </c>
      <c r="AC74" s="609" t="str">
        <f>PROD_A21!Y61</f>
        <v>.</v>
      </c>
      <c r="AD74" s="609" t="str">
        <f>PROD_A21!Z61</f>
        <v>.</v>
      </c>
      <c r="AE74" s="101"/>
      <c r="AF74" s="68" t="str">
        <f>PROD_A21!AA61</f>
        <v>.</v>
      </c>
      <c r="AG74" s="112"/>
      <c r="AH74" s="325"/>
    </row>
    <row r="75" spans="3:35" x14ac:dyDescent="0.2">
      <c r="C75" s="80" t="s">
        <v>55</v>
      </c>
      <c r="D75" s="314"/>
      <c r="E75" s="313"/>
      <c r="F75" s="67">
        <f>PROD_A21!E62</f>
        <v>0</v>
      </c>
      <c r="G75" s="67">
        <f>PROD_A21!F62</f>
        <v>8485</v>
      </c>
      <c r="H75" s="67">
        <f>PROD_A21!G62</f>
        <v>10342</v>
      </c>
      <c r="I75" s="67">
        <f>PROD_A21!H62</f>
        <v>0</v>
      </c>
      <c r="J75" s="67">
        <f>PROD_A21!I62</f>
        <v>0</v>
      </c>
      <c r="K75" s="67">
        <f>PROD_A21!J62</f>
        <v>3557</v>
      </c>
      <c r="L75" s="67">
        <f>PROD_A21!K62</f>
        <v>0</v>
      </c>
      <c r="M75" s="67">
        <f>PROD_A21!L62</f>
        <v>0</v>
      </c>
      <c r="N75" s="67">
        <f>PROD_A21!M62</f>
        <v>0</v>
      </c>
      <c r="O75" s="67">
        <f>PROD_A21!N62</f>
        <v>48</v>
      </c>
      <c r="P75" s="68">
        <f>SUM(I75:O75)</f>
        <v>3605</v>
      </c>
      <c r="Q75" s="67">
        <f>PROD_A21!O62</f>
        <v>1008</v>
      </c>
      <c r="R75" s="73">
        <f>F75+G75+H75+P75+Q75</f>
        <v>23440</v>
      </c>
      <c r="S75" s="608">
        <f>PROD_A21!P62</f>
        <v>-1682</v>
      </c>
      <c r="T75" s="610">
        <f>PROD_A21!Q62</f>
        <v>72</v>
      </c>
      <c r="U75" s="611">
        <f>PROD_A21!R62</f>
        <v>0</v>
      </c>
      <c r="V75" s="612">
        <f>PROD_A21!S62</f>
        <v>-229</v>
      </c>
      <c r="W75" s="68">
        <f>SUM(T75:V75)</f>
        <v>-157</v>
      </c>
      <c r="X75" s="609">
        <f>PROD_A21!T62</f>
        <v>0</v>
      </c>
      <c r="Y75" s="609">
        <f>PROD_A21!U62</f>
        <v>0</v>
      </c>
      <c r="Z75" s="609">
        <f>PROD_A21!V62</f>
        <v>0</v>
      </c>
      <c r="AA75" s="609">
        <f>PROD_A21!W62</f>
        <v>0</v>
      </c>
      <c r="AB75" s="609">
        <f>PROD_A21!X62</f>
        <v>0</v>
      </c>
      <c r="AC75" s="609">
        <f>PROD_A21!Y62</f>
        <v>0</v>
      </c>
      <c r="AD75" s="609">
        <f>PROD_A21!Z62</f>
        <v>-51</v>
      </c>
      <c r="AE75" s="68">
        <f>SUM(X75:AD75)</f>
        <v>-51</v>
      </c>
      <c r="AF75" s="68">
        <f>PROD_A21!AA62</f>
        <v>1</v>
      </c>
      <c r="AG75" s="613">
        <f>S75+W75+AE75+AF75</f>
        <v>-1889</v>
      </c>
      <c r="AH75" s="325">
        <f>R75+AG75</f>
        <v>21551</v>
      </c>
    </row>
    <row r="76" spans="3:35" x14ac:dyDescent="0.2">
      <c r="C76" s="80" t="s">
        <v>56</v>
      </c>
      <c r="D76" s="314"/>
      <c r="E76" s="313"/>
      <c r="F76" s="67">
        <f>PROD_A21!E63</f>
        <v>0</v>
      </c>
      <c r="G76" s="67">
        <f>PROD_A21!F63</f>
        <v>4681</v>
      </c>
      <c r="H76" s="628">
        <f>PROD_A21!G63-U76</f>
        <v>6708</v>
      </c>
      <c r="I76" s="67">
        <f>PROD_A21!H63</f>
        <v>0</v>
      </c>
      <c r="J76" s="67">
        <f>PROD_A21!I63</f>
        <v>0</v>
      </c>
      <c r="K76" s="67">
        <f>PROD_A21!J63</f>
        <v>0</v>
      </c>
      <c r="L76" s="67">
        <f>PROD_A21!K63</f>
        <v>0</v>
      </c>
      <c r="M76" s="67">
        <f>PROD_A21!L63</f>
        <v>0</v>
      </c>
      <c r="N76" s="67">
        <f>PROD_A21!M63</f>
        <v>0</v>
      </c>
      <c r="O76" s="67">
        <f>PROD_A21!N63</f>
        <v>0</v>
      </c>
      <c r="P76" s="68">
        <f>SUM(I76:O76)</f>
        <v>0</v>
      </c>
      <c r="Q76" s="67">
        <f>PROD_A21!O63</f>
        <v>619</v>
      </c>
      <c r="R76" s="73">
        <f>F76+G76+H76+P76+Q76</f>
        <v>12008</v>
      </c>
      <c r="S76" s="608">
        <f>PROD_A21!P63</f>
        <v>-1665</v>
      </c>
      <c r="T76" s="610">
        <f>PROD_A21!Q63</f>
        <v>72</v>
      </c>
      <c r="U76" s="611">
        <f>Insurance!F18</f>
        <v>59</v>
      </c>
      <c r="V76" s="612">
        <f>PROD_A21!S63</f>
        <v>-229</v>
      </c>
      <c r="W76" s="68">
        <f>SUM(T76:V76)</f>
        <v>-98</v>
      </c>
      <c r="X76" s="609">
        <f>PROD_A21!T63</f>
        <v>0</v>
      </c>
      <c r="Y76" s="609">
        <f>PROD_A21!U63</f>
        <v>0</v>
      </c>
      <c r="Z76" s="609">
        <f>PROD_A21!V63</f>
        <v>0</v>
      </c>
      <c r="AA76" s="609">
        <f>PROD_A21!W63</f>
        <v>0</v>
      </c>
      <c r="AB76" s="609">
        <f>PROD_A21!X63</f>
        <v>0</v>
      </c>
      <c r="AC76" s="609">
        <f>PROD_A21!Y63</f>
        <v>0</v>
      </c>
      <c r="AD76" s="609">
        <f>PROD_A21!Z63</f>
        <v>-51</v>
      </c>
      <c r="AE76" s="68">
        <f>SUM(X76:AD76)</f>
        <v>-51</v>
      </c>
      <c r="AF76" s="68">
        <f>PROD_A21!AA63</f>
        <v>0</v>
      </c>
      <c r="AG76" s="613">
        <f>S76+W76+AE76+AF76</f>
        <v>-1814</v>
      </c>
      <c r="AH76" s="325">
        <f>R76+AG76</f>
        <v>10194</v>
      </c>
    </row>
    <row r="77" spans="3:35" x14ac:dyDescent="0.2">
      <c r="C77" s="80" t="s">
        <v>57</v>
      </c>
      <c r="D77" s="314"/>
      <c r="E77" s="313"/>
      <c r="F77" s="67">
        <f>PROD_A21!E64</f>
        <v>0</v>
      </c>
      <c r="G77" s="67">
        <f>PROD_A21!F64</f>
        <v>3804</v>
      </c>
      <c r="H77" s="628">
        <f>PROD_A21!G64-U77</f>
        <v>3634</v>
      </c>
      <c r="I77" s="67">
        <f>PROD_A21!H64</f>
        <v>0</v>
      </c>
      <c r="J77" s="67">
        <f>PROD_A21!I64</f>
        <v>0</v>
      </c>
      <c r="K77" s="67">
        <f>PROD_A21!J64</f>
        <v>3557</v>
      </c>
      <c r="L77" s="67">
        <f>PROD_A21!K64</f>
        <v>0</v>
      </c>
      <c r="M77" s="67">
        <f>PROD_A21!L64</f>
        <v>0</v>
      </c>
      <c r="N77" s="67">
        <f>PROD_A21!M64</f>
        <v>0</v>
      </c>
      <c r="O77" s="67">
        <f>PROD_A21!N64</f>
        <v>48</v>
      </c>
      <c r="P77" s="121">
        <f>SUM(I77:O77)</f>
        <v>3605</v>
      </c>
      <c r="Q77" s="67">
        <f>PROD_A21!O64</f>
        <v>389</v>
      </c>
      <c r="R77" s="122">
        <f>F77+G77+H77+P77+Q77</f>
        <v>11432</v>
      </c>
      <c r="S77" s="608">
        <f>PROD_A21!P64</f>
        <v>-17</v>
      </c>
      <c r="T77" s="610">
        <f>PROD_A21!Q64</f>
        <v>0</v>
      </c>
      <c r="U77" s="611">
        <f>U75-U76</f>
        <v>-59</v>
      </c>
      <c r="V77" s="612">
        <f>PROD_A21!S64</f>
        <v>0</v>
      </c>
      <c r="W77" s="121">
        <f>SUM(T77:V77)</f>
        <v>-59</v>
      </c>
      <c r="X77" s="609">
        <f>PROD_A21!T64</f>
        <v>0</v>
      </c>
      <c r="Y77" s="609">
        <f>PROD_A21!U64</f>
        <v>0</v>
      </c>
      <c r="Z77" s="609">
        <f>PROD_A21!V64</f>
        <v>0</v>
      </c>
      <c r="AA77" s="609">
        <f>PROD_A21!W64</f>
        <v>0</v>
      </c>
      <c r="AB77" s="609">
        <f>PROD_A21!X64</f>
        <v>0</v>
      </c>
      <c r="AC77" s="609">
        <f>PROD_A21!Y64</f>
        <v>0</v>
      </c>
      <c r="AD77" s="609">
        <f>PROD_A21!Z64</f>
        <v>0</v>
      </c>
      <c r="AE77" s="68">
        <f>SUM(X77:AD77)</f>
        <v>0</v>
      </c>
      <c r="AF77" s="68">
        <f>PROD_A21!AA64</f>
        <v>1</v>
      </c>
      <c r="AG77" s="613">
        <f>S77+W77+AE77+AF77</f>
        <v>-75</v>
      </c>
      <c r="AH77" s="325">
        <f>R77+AG77</f>
        <v>11357</v>
      </c>
      <c r="AI77">
        <f>AH77-(AH75-AH76)</f>
        <v>0</v>
      </c>
    </row>
    <row r="78" spans="3:35" x14ac:dyDescent="0.2">
      <c r="C78" s="80" t="s">
        <v>0</v>
      </c>
      <c r="D78" s="314" t="s">
        <v>91</v>
      </c>
      <c r="E78" s="313" t="s">
        <v>92</v>
      </c>
      <c r="F78" s="67" t="str">
        <f>PROD_A21!E65</f>
        <v>.</v>
      </c>
      <c r="G78" s="67" t="str">
        <f>PROD_A21!F65</f>
        <v>.</v>
      </c>
      <c r="H78" s="67" t="str">
        <f>PROD_A21!G65</f>
        <v>.</v>
      </c>
      <c r="I78" s="67" t="str">
        <f>PROD_A21!H65</f>
        <v>.</v>
      </c>
      <c r="J78" s="67" t="str">
        <f>PROD_A21!I65</f>
        <v>.</v>
      </c>
      <c r="K78" s="67" t="str">
        <f>PROD_A21!J65</f>
        <v>.</v>
      </c>
      <c r="L78" s="67" t="str">
        <f>PROD_A21!K65</f>
        <v>.</v>
      </c>
      <c r="M78" s="67" t="str">
        <f>PROD_A21!L65</f>
        <v>.</v>
      </c>
      <c r="N78" s="67" t="str">
        <f>PROD_A21!M65</f>
        <v>.</v>
      </c>
      <c r="O78" s="67" t="str">
        <f>PROD_A21!N65</f>
        <v>.</v>
      </c>
      <c r="P78" s="68"/>
      <c r="Q78" s="67" t="str">
        <f>PROD_A21!O65</f>
        <v>.</v>
      </c>
      <c r="R78" s="73"/>
      <c r="S78" s="608" t="str">
        <f>PROD_A21!P65</f>
        <v>.</v>
      </c>
      <c r="T78" s="610" t="str">
        <f>PROD_A21!Q65</f>
        <v>.</v>
      </c>
      <c r="U78" s="611" t="str">
        <f>PROD_A21!R65</f>
        <v>.</v>
      </c>
      <c r="V78" s="612" t="str">
        <f>PROD_A21!S65</f>
        <v>.</v>
      </c>
      <c r="W78" s="101"/>
      <c r="X78" s="609" t="str">
        <f>PROD_A21!T65</f>
        <v>.</v>
      </c>
      <c r="Y78" s="609" t="str">
        <f>PROD_A21!U65</f>
        <v>.</v>
      </c>
      <c r="Z78" s="609" t="str">
        <f>PROD_A21!V65</f>
        <v>.</v>
      </c>
      <c r="AA78" s="609" t="str">
        <f>PROD_A21!W65</f>
        <v>.</v>
      </c>
      <c r="AB78" s="609" t="str">
        <f>PROD_A21!X65</f>
        <v>.</v>
      </c>
      <c r="AC78" s="609" t="str">
        <f>PROD_A21!Y65</f>
        <v>.</v>
      </c>
      <c r="AD78" s="609" t="str">
        <f>PROD_A21!Z65</f>
        <v>.</v>
      </c>
      <c r="AE78" s="101"/>
      <c r="AF78" s="68" t="str">
        <f>PROD_A21!AA65</f>
        <v>.</v>
      </c>
      <c r="AG78" s="112"/>
      <c r="AH78" s="325"/>
    </row>
    <row r="79" spans="3:35" x14ac:dyDescent="0.2">
      <c r="C79" s="80" t="s">
        <v>55</v>
      </c>
      <c r="D79" s="314"/>
      <c r="E79" s="313"/>
      <c r="F79" s="67">
        <f>PROD_A21!E66</f>
        <v>3463</v>
      </c>
      <c r="G79" s="67">
        <f>PROD_A21!F66</f>
        <v>530</v>
      </c>
      <c r="H79" s="67">
        <f>PROD_A21!G66</f>
        <v>7918</v>
      </c>
      <c r="I79" s="67">
        <f>PROD_A21!H66</f>
        <v>0</v>
      </c>
      <c r="J79" s="67">
        <f>PROD_A21!I66</f>
        <v>0</v>
      </c>
      <c r="K79" s="67">
        <f>PROD_A21!J66</f>
        <v>2222</v>
      </c>
      <c r="L79" s="67">
        <f>PROD_A21!K66</f>
        <v>0</v>
      </c>
      <c r="M79" s="67">
        <f>PROD_A21!L66</f>
        <v>0</v>
      </c>
      <c r="N79" s="67">
        <f>PROD_A21!M66</f>
        <v>0</v>
      </c>
      <c r="O79" s="67">
        <f>PROD_A21!N66</f>
        <v>128</v>
      </c>
      <c r="P79" s="68">
        <f>SUM(I79:O79)</f>
        <v>2350</v>
      </c>
      <c r="Q79" s="67">
        <f>PROD_A21!O66</f>
        <v>40</v>
      </c>
      <c r="R79" s="73">
        <f>F79+G79+H79+P79+Q79</f>
        <v>14301</v>
      </c>
      <c r="S79" s="608">
        <f>PROD_A21!P66</f>
        <v>-98</v>
      </c>
      <c r="T79" s="610">
        <f>PROD_A21!Q66</f>
        <v>29</v>
      </c>
      <c r="U79" s="611">
        <f>PROD_A21!R66</f>
        <v>0</v>
      </c>
      <c r="V79" s="612">
        <f>PROD_A21!S66</f>
        <v>0</v>
      </c>
      <c r="W79" s="68">
        <f>SUM(T79:V79)</f>
        <v>29</v>
      </c>
      <c r="X79" s="609">
        <f>PROD_A21!T66</f>
        <v>0</v>
      </c>
      <c r="Y79" s="609">
        <f>PROD_A21!U66</f>
        <v>0</v>
      </c>
      <c r="Z79" s="609">
        <f>PROD_A21!V66</f>
        <v>0</v>
      </c>
      <c r="AA79" s="609">
        <f>PROD_A21!W66</f>
        <v>0</v>
      </c>
      <c r="AB79" s="609">
        <f>PROD_A21!X66</f>
        <v>0</v>
      </c>
      <c r="AC79" s="609">
        <f>PROD_A21!Y66</f>
        <v>33</v>
      </c>
      <c r="AD79" s="609">
        <f>PROD_A21!Z66</f>
        <v>-4</v>
      </c>
      <c r="AE79" s="68">
        <f>SUM(X79:AD79)</f>
        <v>29</v>
      </c>
      <c r="AF79" s="68">
        <f>PROD_A21!AA66</f>
        <v>3</v>
      </c>
      <c r="AG79" s="613">
        <f>S79+W79+AE79+AF79</f>
        <v>-37</v>
      </c>
      <c r="AH79" s="325">
        <f>R79+AG79</f>
        <v>14264</v>
      </c>
    </row>
    <row r="80" spans="3:35" x14ac:dyDescent="0.2">
      <c r="C80" s="80" t="s">
        <v>56</v>
      </c>
      <c r="D80" s="314"/>
      <c r="E80" s="313"/>
      <c r="F80" s="67">
        <f>PROD_A21!E67</f>
        <v>1374</v>
      </c>
      <c r="G80" s="67">
        <f>PROD_A21!F67</f>
        <v>461</v>
      </c>
      <c r="H80" s="628">
        <f>PROD_A21!G67-U80</f>
        <v>2323</v>
      </c>
      <c r="I80" s="67">
        <f>PROD_A21!H67</f>
        <v>0</v>
      </c>
      <c r="J80" s="67">
        <f>PROD_A21!I67</f>
        <v>0</v>
      </c>
      <c r="K80" s="67">
        <f>PROD_A21!J67</f>
        <v>0</v>
      </c>
      <c r="L80" s="67">
        <f>PROD_A21!K67</f>
        <v>0</v>
      </c>
      <c r="M80" s="67">
        <f>PROD_A21!L67</f>
        <v>0</v>
      </c>
      <c r="N80" s="67">
        <f>PROD_A21!M67</f>
        <v>0</v>
      </c>
      <c r="O80" s="67">
        <f>PROD_A21!N67</f>
        <v>0</v>
      </c>
      <c r="P80" s="68">
        <f>SUM(I80:O80)</f>
        <v>0</v>
      </c>
      <c r="Q80" s="67">
        <f>PROD_A21!O67</f>
        <v>-1</v>
      </c>
      <c r="R80" s="73">
        <f>F80+G80+H80+P80+Q80</f>
        <v>4157</v>
      </c>
      <c r="S80" s="608">
        <f>PROD_A21!P67</f>
        <v>-137</v>
      </c>
      <c r="T80" s="610">
        <f>PROD_A21!Q67</f>
        <v>30</v>
      </c>
      <c r="U80" s="611">
        <f>Insurance!F19</f>
        <v>31</v>
      </c>
      <c r="V80" s="612">
        <f>PROD_A21!S67</f>
        <v>0</v>
      </c>
      <c r="W80" s="68">
        <f>SUM(T80:V80)</f>
        <v>61</v>
      </c>
      <c r="X80" s="609">
        <f>PROD_A21!T67</f>
        <v>0</v>
      </c>
      <c r="Y80" s="609">
        <f>PROD_A21!U67</f>
        <v>0</v>
      </c>
      <c r="Z80" s="609">
        <f>PROD_A21!V67</f>
        <v>0</v>
      </c>
      <c r="AA80" s="609">
        <f>PROD_A21!W67</f>
        <v>0</v>
      </c>
      <c r="AB80" s="609">
        <f>PROD_A21!X67</f>
        <v>0</v>
      </c>
      <c r="AC80" s="609">
        <f>PROD_A21!Y67</f>
        <v>0</v>
      </c>
      <c r="AD80" s="609">
        <f>PROD_A21!Z67</f>
        <v>2</v>
      </c>
      <c r="AE80" s="68">
        <f>SUM(X80:AD80)</f>
        <v>2</v>
      </c>
      <c r="AF80" s="68">
        <f>PROD_A21!AA67</f>
        <v>0</v>
      </c>
      <c r="AG80" s="613">
        <f>S80+W80+AE80+AF80</f>
        <v>-74</v>
      </c>
      <c r="AH80" s="325">
        <f>R80+AG80</f>
        <v>4083</v>
      </c>
    </row>
    <row r="81" spans="3:35" x14ac:dyDescent="0.2">
      <c r="C81" s="80" t="s">
        <v>57</v>
      </c>
      <c r="D81" s="314"/>
      <c r="E81" s="313"/>
      <c r="F81" s="67">
        <f>PROD_A21!E68</f>
        <v>2089</v>
      </c>
      <c r="G81" s="67">
        <f>PROD_A21!F68</f>
        <v>69</v>
      </c>
      <c r="H81" s="628">
        <f>PROD_A21!G68-U81</f>
        <v>5595</v>
      </c>
      <c r="I81" s="67">
        <f>PROD_A21!H68</f>
        <v>0</v>
      </c>
      <c r="J81" s="67">
        <f>PROD_A21!I68</f>
        <v>0</v>
      </c>
      <c r="K81" s="67">
        <f>PROD_A21!J68</f>
        <v>2222</v>
      </c>
      <c r="L81" s="67">
        <f>PROD_A21!K68</f>
        <v>0</v>
      </c>
      <c r="M81" s="67">
        <f>PROD_A21!L68</f>
        <v>0</v>
      </c>
      <c r="N81" s="67">
        <f>PROD_A21!M68</f>
        <v>0</v>
      </c>
      <c r="O81" s="67">
        <f>PROD_A21!N68</f>
        <v>128</v>
      </c>
      <c r="P81" s="121">
        <f>SUM(I81:O81)</f>
        <v>2350</v>
      </c>
      <c r="Q81" s="67">
        <f>PROD_A21!O68</f>
        <v>41</v>
      </c>
      <c r="R81" s="122">
        <f>F81+G81+H81+P81+Q81</f>
        <v>10144</v>
      </c>
      <c r="S81" s="608">
        <f>PROD_A21!P68</f>
        <v>39</v>
      </c>
      <c r="T81" s="610">
        <f>PROD_A21!Q68</f>
        <v>-1</v>
      </c>
      <c r="U81" s="611">
        <f>U79-U80</f>
        <v>-31</v>
      </c>
      <c r="V81" s="612">
        <f>PROD_A21!S68</f>
        <v>0</v>
      </c>
      <c r="W81" s="121">
        <f>SUM(T81:V81)</f>
        <v>-32</v>
      </c>
      <c r="X81" s="609">
        <f>PROD_A21!T68</f>
        <v>0</v>
      </c>
      <c r="Y81" s="609">
        <f>PROD_A21!U68</f>
        <v>0</v>
      </c>
      <c r="Z81" s="609">
        <f>PROD_A21!V68</f>
        <v>0</v>
      </c>
      <c r="AA81" s="609">
        <f>PROD_A21!W68</f>
        <v>0</v>
      </c>
      <c r="AB81" s="609">
        <f>PROD_A21!X68</f>
        <v>0</v>
      </c>
      <c r="AC81" s="609">
        <f>PROD_A21!Y68</f>
        <v>33</v>
      </c>
      <c r="AD81" s="609">
        <f>PROD_A21!Z68</f>
        <v>-6</v>
      </c>
      <c r="AE81" s="68">
        <f>SUM(X81:AD81)</f>
        <v>27</v>
      </c>
      <c r="AF81" s="68">
        <f>PROD_A21!AA68</f>
        <v>3</v>
      </c>
      <c r="AG81" s="613">
        <f>S81+W81+AE81+AF81</f>
        <v>37</v>
      </c>
      <c r="AH81" s="325">
        <f>R81+AG81</f>
        <v>10181</v>
      </c>
      <c r="AI81">
        <f>AH81-(AH79-AH80)</f>
        <v>0</v>
      </c>
    </row>
    <row r="82" spans="3:35" x14ac:dyDescent="0.2">
      <c r="C82" s="80" t="s">
        <v>0</v>
      </c>
      <c r="D82" s="314" t="s">
        <v>93</v>
      </c>
      <c r="E82" s="313" t="s">
        <v>94</v>
      </c>
      <c r="F82" s="67" t="str">
        <f>PROD_A21!E69</f>
        <v>.</v>
      </c>
      <c r="G82" s="67" t="str">
        <f>PROD_A21!F69</f>
        <v>.</v>
      </c>
      <c r="H82" s="67" t="str">
        <f>PROD_A21!G69</f>
        <v>.</v>
      </c>
      <c r="I82" s="67" t="str">
        <f>PROD_A21!H69</f>
        <v>.</v>
      </c>
      <c r="J82" s="67" t="str">
        <f>PROD_A21!I69</f>
        <v>.</v>
      </c>
      <c r="K82" s="67" t="str">
        <f>PROD_A21!J69</f>
        <v>.</v>
      </c>
      <c r="L82" s="67" t="str">
        <f>PROD_A21!K69</f>
        <v>.</v>
      </c>
      <c r="M82" s="67" t="str">
        <f>PROD_A21!L69</f>
        <v>.</v>
      </c>
      <c r="N82" s="67" t="str">
        <f>PROD_A21!M69</f>
        <v>.</v>
      </c>
      <c r="O82" s="67" t="str">
        <f>PROD_A21!N69</f>
        <v>.</v>
      </c>
      <c r="P82" s="68"/>
      <c r="Q82" s="67" t="str">
        <f>PROD_A21!O69</f>
        <v>.</v>
      </c>
      <c r="R82" s="73"/>
      <c r="S82" s="608" t="str">
        <f>PROD_A21!P69</f>
        <v>.</v>
      </c>
      <c r="T82" s="610" t="str">
        <f>PROD_A21!Q69</f>
        <v>.</v>
      </c>
      <c r="U82" s="611" t="str">
        <f>PROD_A21!R69</f>
        <v>.</v>
      </c>
      <c r="V82" s="612" t="str">
        <f>PROD_A21!S69</f>
        <v>.</v>
      </c>
      <c r="W82" s="101"/>
      <c r="X82" s="609" t="str">
        <f>PROD_A21!T69</f>
        <v>.</v>
      </c>
      <c r="Y82" s="609" t="str">
        <f>PROD_A21!U69</f>
        <v>.</v>
      </c>
      <c r="Z82" s="609" t="str">
        <f>PROD_A21!V69</f>
        <v>.</v>
      </c>
      <c r="AA82" s="609" t="str">
        <f>PROD_A21!W69</f>
        <v>.</v>
      </c>
      <c r="AB82" s="609" t="str">
        <f>PROD_A21!X69</f>
        <v>.</v>
      </c>
      <c r="AC82" s="609" t="str">
        <f>PROD_A21!Y69</f>
        <v>.</v>
      </c>
      <c r="AD82" s="609" t="str">
        <f>PROD_A21!Z69</f>
        <v>.</v>
      </c>
      <c r="AE82" s="101"/>
      <c r="AF82" s="68" t="str">
        <f>PROD_A21!AA69</f>
        <v>.</v>
      </c>
      <c r="AG82" s="112"/>
      <c r="AH82" s="325"/>
    </row>
    <row r="83" spans="3:35" x14ac:dyDescent="0.2">
      <c r="C83" s="80" t="s">
        <v>55</v>
      </c>
      <c r="D83" s="314"/>
      <c r="E83" s="313"/>
      <c r="F83" s="67">
        <f>PROD_A21!E70</f>
        <v>0</v>
      </c>
      <c r="G83" s="67">
        <f>PROD_A21!F70</f>
        <v>843</v>
      </c>
      <c r="H83" s="67">
        <f>PROD_A21!G70</f>
        <v>40098</v>
      </c>
      <c r="I83" s="67">
        <f>PROD_A21!H70</f>
        <v>0</v>
      </c>
      <c r="J83" s="67">
        <f>PROD_A21!I70</f>
        <v>0</v>
      </c>
      <c r="K83" s="67">
        <f>PROD_A21!J70</f>
        <v>957</v>
      </c>
      <c r="L83" s="67">
        <f>PROD_A21!K70</f>
        <v>0</v>
      </c>
      <c r="M83" s="67">
        <f>PROD_A21!L70</f>
        <v>0</v>
      </c>
      <c r="N83" s="67">
        <f>PROD_A21!M70</f>
        <v>0</v>
      </c>
      <c r="O83" s="67">
        <f>PROD_A21!N70</f>
        <v>194</v>
      </c>
      <c r="P83" s="68">
        <f>SUM(I83:O83)</f>
        <v>1151</v>
      </c>
      <c r="Q83" s="67">
        <f>PROD_A21!O70</f>
        <v>13</v>
      </c>
      <c r="R83" s="73">
        <f>F83+G83+H83+P83+Q83</f>
        <v>42105</v>
      </c>
      <c r="S83" s="608">
        <f>PROD_A21!P70</f>
        <v>-11690</v>
      </c>
      <c r="T83" s="610">
        <f>PROD_A21!Q70</f>
        <v>58</v>
      </c>
      <c r="U83" s="611">
        <f>PROD_A21!R70</f>
        <v>0</v>
      </c>
      <c r="V83" s="612">
        <f>PROD_A21!S70</f>
        <v>0</v>
      </c>
      <c r="W83" s="68">
        <f>SUM(T83:V83)</f>
        <v>58</v>
      </c>
      <c r="X83" s="609">
        <f>PROD_A21!T70</f>
        <v>0</v>
      </c>
      <c r="Y83" s="609">
        <f>PROD_A21!U70</f>
        <v>0</v>
      </c>
      <c r="Z83" s="609">
        <f>PROD_A21!V70</f>
        <v>0</v>
      </c>
      <c r="AA83" s="609">
        <f>PROD_A21!W70</f>
        <v>0</v>
      </c>
      <c r="AB83" s="609">
        <f>PROD_A21!X70</f>
        <v>0</v>
      </c>
      <c r="AC83" s="609">
        <f>PROD_A21!Y70</f>
        <v>82</v>
      </c>
      <c r="AD83" s="609">
        <f>PROD_A21!Z70</f>
        <v>-2</v>
      </c>
      <c r="AE83" s="68">
        <f>SUM(X83:AD83)</f>
        <v>80</v>
      </c>
      <c r="AF83" s="68">
        <f>PROD_A21!AA70</f>
        <v>4</v>
      </c>
      <c r="AG83" s="613">
        <f>S83+W83+AE83+AF83</f>
        <v>-11548</v>
      </c>
      <c r="AH83" s="325">
        <f>R83+AG83</f>
        <v>30557</v>
      </c>
    </row>
    <row r="84" spans="3:35" x14ac:dyDescent="0.2">
      <c r="C84" s="80" t="s">
        <v>56</v>
      </c>
      <c r="D84" s="314"/>
      <c r="E84" s="313"/>
      <c r="F84" s="67">
        <f>PROD_A21!E71</f>
        <v>-22</v>
      </c>
      <c r="G84" s="67">
        <f>PROD_A21!F71</f>
        <v>675</v>
      </c>
      <c r="H84" s="628">
        <f>PROD_A21!G71-U84</f>
        <v>22629</v>
      </c>
      <c r="I84" s="67">
        <f>PROD_A21!H71</f>
        <v>0</v>
      </c>
      <c r="J84" s="67">
        <f>PROD_A21!I71</f>
        <v>0</v>
      </c>
      <c r="K84" s="67">
        <f>PROD_A21!J71</f>
        <v>0</v>
      </c>
      <c r="L84" s="67">
        <f>PROD_A21!K71</f>
        <v>0</v>
      </c>
      <c r="M84" s="67">
        <f>PROD_A21!L71</f>
        <v>0</v>
      </c>
      <c r="N84" s="67">
        <f>PROD_A21!M71</f>
        <v>0</v>
      </c>
      <c r="O84" s="67">
        <f>PROD_A21!N71</f>
        <v>0</v>
      </c>
      <c r="P84" s="68">
        <f>SUM(I84:O84)</f>
        <v>0</v>
      </c>
      <c r="Q84" s="67">
        <f>PROD_A21!O71</f>
        <v>-13</v>
      </c>
      <c r="R84" s="73">
        <f>F84+G84+H84+P84+Q84</f>
        <v>23269</v>
      </c>
      <c r="S84" s="608">
        <f>PROD_A21!P71</f>
        <v>-11707</v>
      </c>
      <c r="T84" s="610">
        <f>PROD_A21!Q71</f>
        <v>79</v>
      </c>
      <c r="U84" s="611">
        <f>Insurance!F20</f>
        <v>90</v>
      </c>
      <c r="V84" s="612">
        <f>PROD_A21!S71</f>
        <v>0</v>
      </c>
      <c r="W84" s="68">
        <f>SUM(T84:V84)</f>
        <v>169</v>
      </c>
      <c r="X84" s="609">
        <f>PROD_A21!T71</f>
        <v>0</v>
      </c>
      <c r="Y84" s="609">
        <f>PROD_A21!U71</f>
        <v>0</v>
      </c>
      <c r="Z84" s="609">
        <f>PROD_A21!V71</f>
        <v>0</v>
      </c>
      <c r="AA84" s="609">
        <f>PROD_A21!W71</f>
        <v>0</v>
      </c>
      <c r="AB84" s="609">
        <f>PROD_A21!X71</f>
        <v>0</v>
      </c>
      <c r="AC84" s="609">
        <f>PROD_A21!Y71</f>
        <v>0</v>
      </c>
      <c r="AD84" s="609">
        <f>PROD_A21!Z71</f>
        <v>-10</v>
      </c>
      <c r="AE84" s="68">
        <f>SUM(X84:AD84)</f>
        <v>-10</v>
      </c>
      <c r="AF84" s="68">
        <f>PROD_A21!AA71</f>
        <v>4</v>
      </c>
      <c r="AG84" s="613">
        <f>S84+W84+AE84+AF84</f>
        <v>-11544</v>
      </c>
      <c r="AH84" s="325">
        <f>R84+AG84</f>
        <v>11725</v>
      </c>
    </row>
    <row r="85" spans="3:35" x14ac:dyDescent="0.2">
      <c r="C85" s="80" t="s">
        <v>57</v>
      </c>
      <c r="D85" s="314"/>
      <c r="E85" s="313"/>
      <c r="F85" s="67">
        <f>PROD_A21!E72</f>
        <v>22</v>
      </c>
      <c r="G85" s="67">
        <f>PROD_A21!F72</f>
        <v>168</v>
      </c>
      <c r="H85" s="628">
        <f>PROD_A21!G72-U85</f>
        <v>17469</v>
      </c>
      <c r="I85" s="67">
        <f>PROD_A21!H72</f>
        <v>0</v>
      </c>
      <c r="J85" s="67">
        <f>PROD_A21!I72</f>
        <v>0</v>
      </c>
      <c r="K85" s="67">
        <f>PROD_A21!J72</f>
        <v>957</v>
      </c>
      <c r="L85" s="67">
        <f>PROD_A21!K72</f>
        <v>0</v>
      </c>
      <c r="M85" s="67">
        <f>PROD_A21!L72</f>
        <v>0</v>
      </c>
      <c r="N85" s="67">
        <f>PROD_A21!M72</f>
        <v>0</v>
      </c>
      <c r="O85" s="67">
        <f>PROD_A21!N72</f>
        <v>194</v>
      </c>
      <c r="P85" s="121">
        <f>SUM(I85:O85)</f>
        <v>1151</v>
      </c>
      <c r="Q85" s="67">
        <f>PROD_A21!O72</f>
        <v>26</v>
      </c>
      <c r="R85" s="122">
        <f>F85+G85+H85+P85+Q85</f>
        <v>18836</v>
      </c>
      <c r="S85" s="608">
        <f>PROD_A21!P72</f>
        <v>17</v>
      </c>
      <c r="T85" s="610">
        <f>PROD_A21!Q72</f>
        <v>-21</v>
      </c>
      <c r="U85" s="611">
        <f>U83-U84</f>
        <v>-90</v>
      </c>
      <c r="V85" s="612">
        <f>PROD_A21!S72</f>
        <v>0</v>
      </c>
      <c r="W85" s="121">
        <f>SUM(T85:V85)</f>
        <v>-111</v>
      </c>
      <c r="X85" s="609">
        <f>PROD_A21!T72</f>
        <v>0</v>
      </c>
      <c r="Y85" s="609">
        <f>PROD_A21!U72</f>
        <v>0</v>
      </c>
      <c r="Z85" s="609">
        <f>PROD_A21!V72</f>
        <v>0</v>
      </c>
      <c r="AA85" s="609">
        <f>PROD_A21!W72</f>
        <v>0</v>
      </c>
      <c r="AB85" s="609">
        <f>PROD_A21!X72</f>
        <v>0</v>
      </c>
      <c r="AC85" s="609">
        <f>PROD_A21!Y72</f>
        <v>82</v>
      </c>
      <c r="AD85" s="609">
        <f>PROD_A21!Z72</f>
        <v>8</v>
      </c>
      <c r="AE85" s="68">
        <f>SUM(X85:AD85)</f>
        <v>90</v>
      </c>
      <c r="AF85" s="68">
        <f>PROD_A21!AA72</f>
        <v>0</v>
      </c>
      <c r="AG85" s="613">
        <f>S85+W85+AE85+AF85</f>
        <v>-4</v>
      </c>
      <c r="AH85" s="325">
        <f>R85+AG85</f>
        <v>18832</v>
      </c>
      <c r="AI85">
        <f>AH85-(AH83-AH84)</f>
        <v>0</v>
      </c>
    </row>
    <row r="86" spans="3:35" x14ac:dyDescent="0.2">
      <c r="C86" s="80" t="s">
        <v>0</v>
      </c>
      <c r="D86" s="314" t="s">
        <v>95</v>
      </c>
      <c r="E86" s="313" t="s">
        <v>96</v>
      </c>
      <c r="F86" s="67" t="str">
        <f>PROD_A21!E73</f>
        <v>.</v>
      </c>
      <c r="G86" s="67" t="str">
        <f>PROD_A21!F73</f>
        <v>.</v>
      </c>
      <c r="H86" s="67" t="str">
        <f>PROD_A21!G73</f>
        <v>.</v>
      </c>
      <c r="I86" s="67" t="str">
        <f>PROD_A21!H73</f>
        <v>.</v>
      </c>
      <c r="J86" s="67" t="str">
        <f>PROD_A21!I73</f>
        <v>.</v>
      </c>
      <c r="K86" s="67" t="str">
        <f>PROD_A21!J73</f>
        <v>.</v>
      </c>
      <c r="L86" s="67" t="str">
        <f>PROD_A21!K73</f>
        <v>.</v>
      </c>
      <c r="M86" s="67" t="str">
        <f>PROD_A21!L73</f>
        <v>.</v>
      </c>
      <c r="N86" s="67" t="str">
        <f>PROD_A21!M73</f>
        <v>.</v>
      </c>
      <c r="O86" s="67" t="str">
        <f>PROD_A21!N73</f>
        <v>.</v>
      </c>
      <c r="P86" s="68"/>
      <c r="Q86" s="67" t="str">
        <f>PROD_A21!O73</f>
        <v>.</v>
      </c>
      <c r="R86" s="73"/>
      <c r="S86" s="608" t="str">
        <f>PROD_A21!P73</f>
        <v>.</v>
      </c>
      <c r="T86" s="610" t="str">
        <f>PROD_A21!Q73</f>
        <v>.</v>
      </c>
      <c r="U86" s="611" t="str">
        <f>PROD_A21!R73</f>
        <v>.</v>
      </c>
      <c r="V86" s="612" t="str">
        <f>PROD_A21!S73</f>
        <v>.</v>
      </c>
      <c r="W86" s="101"/>
      <c r="X86" s="609" t="str">
        <f>PROD_A21!T73</f>
        <v>.</v>
      </c>
      <c r="Y86" s="609" t="str">
        <f>PROD_A21!U73</f>
        <v>.</v>
      </c>
      <c r="Z86" s="609" t="str">
        <f>PROD_A21!V73</f>
        <v>.</v>
      </c>
      <c r="AA86" s="609" t="str">
        <f>PROD_A21!W73</f>
        <v>.</v>
      </c>
      <c r="AB86" s="609" t="str">
        <f>PROD_A21!X73</f>
        <v>.</v>
      </c>
      <c r="AC86" s="609" t="str">
        <f>PROD_A21!Y73</f>
        <v>.</v>
      </c>
      <c r="AD86" s="609" t="str">
        <f>PROD_A21!Z73</f>
        <v>.</v>
      </c>
      <c r="AE86" s="101"/>
      <c r="AF86" s="68" t="str">
        <f>PROD_A21!AA73</f>
        <v>.</v>
      </c>
      <c r="AG86" s="112"/>
      <c r="AH86" s="325"/>
    </row>
    <row r="87" spans="3:35" x14ac:dyDescent="0.2">
      <c r="C87" s="80" t="s">
        <v>55</v>
      </c>
      <c r="D87" s="314"/>
      <c r="E87" s="313"/>
      <c r="F87" s="67">
        <f>PROD_A21!E74</f>
        <v>0</v>
      </c>
      <c r="G87" s="67">
        <f>PROD_A21!F74</f>
        <v>776</v>
      </c>
      <c r="H87" s="67">
        <f>PROD_A21!G74</f>
        <v>6584</v>
      </c>
      <c r="I87" s="67">
        <f>PROD_A21!H74</f>
        <v>0</v>
      </c>
      <c r="J87" s="67">
        <f>PROD_A21!I74</f>
        <v>0</v>
      </c>
      <c r="K87" s="67">
        <f>PROD_A21!J74</f>
        <v>352</v>
      </c>
      <c r="L87" s="67">
        <f>PROD_A21!K74</f>
        <v>0</v>
      </c>
      <c r="M87" s="67">
        <f>PROD_A21!L74</f>
        <v>0</v>
      </c>
      <c r="N87" s="67">
        <f>PROD_A21!M74</f>
        <v>0</v>
      </c>
      <c r="O87" s="67">
        <f>PROD_A21!N74</f>
        <v>81</v>
      </c>
      <c r="P87" s="68">
        <f>SUM(I87:O87)</f>
        <v>433</v>
      </c>
      <c r="Q87" s="67">
        <f>PROD_A21!O74</f>
        <v>21</v>
      </c>
      <c r="R87" s="73">
        <f>F87+G87+H87+P87+Q87</f>
        <v>7814</v>
      </c>
      <c r="S87" s="608">
        <f>PROD_A21!P74</f>
        <v>235</v>
      </c>
      <c r="T87" s="610">
        <f>PROD_A21!Q74</f>
        <v>8</v>
      </c>
      <c r="U87" s="611">
        <f>PROD_A21!R74</f>
        <v>0</v>
      </c>
      <c r="V87" s="612">
        <f>PROD_A21!S74</f>
        <v>-2530</v>
      </c>
      <c r="W87" s="68">
        <f>SUM(T87:V87)</f>
        <v>-2522</v>
      </c>
      <c r="X87" s="609">
        <f>PROD_A21!T74</f>
        <v>0</v>
      </c>
      <c r="Y87" s="609">
        <f>PROD_A21!U74</f>
        <v>0</v>
      </c>
      <c r="Z87" s="609">
        <f>PROD_A21!V74</f>
        <v>0</v>
      </c>
      <c r="AA87" s="609">
        <f>PROD_A21!W74</f>
        <v>0</v>
      </c>
      <c r="AB87" s="609">
        <f>PROD_A21!X74</f>
        <v>0</v>
      </c>
      <c r="AC87" s="609">
        <f>PROD_A21!Y74</f>
        <v>101</v>
      </c>
      <c r="AD87" s="609">
        <f>PROD_A21!Z74</f>
        <v>4</v>
      </c>
      <c r="AE87" s="68">
        <f>SUM(X87:AD87)</f>
        <v>105</v>
      </c>
      <c r="AF87" s="68">
        <f>PROD_A21!AA74</f>
        <v>2</v>
      </c>
      <c r="AG87" s="613">
        <f>S87+W87+AE87+AF87</f>
        <v>-2180</v>
      </c>
      <c r="AH87" s="325">
        <f>R87+AG87</f>
        <v>5634</v>
      </c>
    </row>
    <row r="88" spans="3:35" x14ac:dyDescent="0.2">
      <c r="C88" s="80" t="s">
        <v>56</v>
      </c>
      <c r="D88" s="314"/>
      <c r="E88" s="313"/>
      <c r="F88" s="67">
        <f>PROD_A21!E75</f>
        <v>-12</v>
      </c>
      <c r="G88" s="67">
        <f>PROD_A21!F75</f>
        <v>644</v>
      </c>
      <c r="H88" s="628">
        <f>PROD_A21!G75-U88</f>
        <v>3647</v>
      </c>
      <c r="I88" s="67">
        <f>PROD_A21!H75</f>
        <v>0</v>
      </c>
      <c r="J88" s="67">
        <f>PROD_A21!I75</f>
        <v>0</v>
      </c>
      <c r="K88" s="67">
        <f>PROD_A21!J75</f>
        <v>0</v>
      </c>
      <c r="L88" s="67">
        <f>PROD_A21!K75</f>
        <v>0</v>
      </c>
      <c r="M88" s="67">
        <f>PROD_A21!L75</f>
        <v>0</v>
      </c>
      <c r="N88" s="67">
        <f>PROD_A21!M75</f>
        <v>0</v>
      </c>
      <c r="O88" s="67">
        <f>PROD_A21!N75</f>
        <v>0</v>
      </c>
      <c r="P88" s="68">
        <f>SUM(I88:O88)</f>
        <v>0</v>
      </c>
      <c r="Q88" s="67">
        <f>PROD_A21!O75</f>
        <v>-23</v>
      </c>
      <c r="R88" s="73">
        <f>F88+G88+H88+P88+Q88</f>
        <v>4256</v>
      </c>
      <c r="S88" s="608">
        <f>PROD_A21!P75</f>
        <v>216</v>
      </c>
      <c r="T88" s="610">
        <f>PROD_A21!Q75</f>
        <v>13</v>
      </c>
      <c r="U88" s="611">
        <f>Insurance!F21</f>
        <v>17</v>
      </c>
      <c r="V88" s="612">
        <f>PROD_A21!S75</f>
        <v>-1526</v>
      </c>
      <c r="W88" s="68">
        <f>SUM(T88:V88)</f>
        <v>-1496</v>
      </c>
      <c r="X88" s="609">
        <f>PROD_A21!T75</f>
        <v>0</v>
      </c>
      <c r="Y88" s="609">
        <f>PROD_A21!U75</f>
        <v>0</v>
      </c>
      <c r="Z88" s="609">
        <f>PROD_A21!V75</f>
        <v>0</v>
      </c>
      <c r="AA88" s="609">
        <f>PROD_A21!W75</f>
        <v>0</v>
      </c>
      <c r="AB88" s="609">
        <f>PROD_A21!X75</f>
        <v>0</v>
      </c>
      <c r="AC88" s="609">
        <f>PROD_A21!Y75</f>
        <v>0</v>
      </c>
      <c r="AD88" s="609">
        <f>PROD_A21!Z75</f>
        <v>146</v>
      </c>
      <c r="AE88" s="68">
        <f>SUM(X88:AD88)</f>
        <v>146</v>
      </c>
      <c r="AF88" s="68">
        <f>PROD_A21!AA75</f>
        <v>0</v>
      </c>
      <c r="AG88" s="613">
        <f>S88+W88+AE88+AF88</f>
        <v>-1134</v>
      </c>
      <c r="AH88" s="325">
        <f>R88+AG88</f>
        <v>3122</v>
      </c>
    </row>
    <row r="89" spans="3:35" x14ac:dyDescent="0.2">
      <c r="C89" s="80" t="s">
        <v>57</v>
      </c>
      <c r="D89" s="314"/>
      <c r="E89" s="313"/>
      <c r="F89" s="67">
        <f>PROD_A21!E76</f>
        <v>12</v>
      </c>
      <c r="G89" s="67">
        <f>PROD_A21!F76</f>
        <v>132</v>
      </c>
      <c r="H89" s="628">
        <f>PROD_A21!G76-U89</f>
        <v>2937</v>
      </c>
      <c r="I89" s="67">
        <f>PROD_A21!H76</f>
        <v>0</v>
      </c>
      <c r="J89" s="67">
        <f>PROD_A21!I76</f>
        <v>0</v>
      </c>
      <c r="K89" s="67">
        <f>PROD_A21!J76</f>
        <v>352</v>
      </c>
      <c r="L89" s="67">
        <f>PROD_A21!K76</f>
        <v>0</v>
      </c>
      <c r="M89" s="67">
        <f>PROD_A21!L76</f>
        <v>0</v>
      </c>
      <c r="N89" s="67">
        <f>PROD_A21!M76</f>
        <v>0</v>
      </c>
      <c r="O89" s="67">
        <f>PROD_A21!N76</f>
        <v>81</v>
      </c>
      <c r="P89" s="121">
        <f>SUM(I89:O89)</f>
        <v>433</v>
      </c>
      <c r="Q89" s="67">
        <f>PROD_A21!O76</f>
        <v>44</v>
      </c>
      <c r="R89" s="122">
        <f>F89+G89+H89+P89+Q89</f>
        <v>3558</v>
      </c>
      <c r="S89" s="608">
        <f>PROD_A21!P76</f>
        <v>19</v>
      </c>
      <c r="T89" s="610">
        <f>PROD_A21!Q76</f>
        <v>-5</v>
      </c>
      <c r="U89" s="611">
        <f>U87-U88</f>
        <v>-17</v>
      </c>
      <c r="V89" s="612">
        <f>PROD_A21!S76</f>
        <v>-1004</v>
      </c>
      <c r="W89" s="121">
        <f>SUM(T89:V89)</f>
        <v>-1026</v>
      </c>
      <c r="X89" s="609">
        <f>PROD_A21!T76</f>
        <v>0</v>
      </c>
      <c r="Y89" s="609">
        <f>PROD_A21!U76</f>
        <v>0</v>
      </c>
      <c r="Z89" s="609">
        <f>PROD_A21!V76</f>
        <v>0</v>
      </c>
      <c r="AA89" s="609">
        <f>PROD_A21!W76</f>
        <v>0</v>
      </c>
      <c r="AB89" s="609">
        <f>PROD_A21!X76</f>
        <v>0</v>
      </c>
      <c r="AC89" s="609">
        <f>PROD_A21!Y76</f>
        <v>101</v>
      </c>
      <c r="AD89" s="609">
        <f>PROD_A21!Z76</f>
        <v>-142</v>
      </c>
      <c r="AE89" s="68">
        <f>SUM(X89:AD89)</f>
        <v>-41</v>
      </c>
      <c r="AF89" s="68">
        <f>PROD_A21!AA76</f>
        <v>2</v>
      </c>
      <c r="AG89" s="613">
        <f>S89+W89+AE89+AF89</f>
        <v>-1046</v>
      </c>
      <c r="AH89" s="325">
        <f>R89+AG89</f>
        <v>2512</v>
      </c>
      <c r="AI89">
        <f>AH89-(AH87-AH88)</f>
        <v>0</v>
      </c>
    </row>
    <row r="90" spans="3:35" x14ac:dyDescent="0.2">
      <c r="C90" s="80" t="s">
        <v>0</v>
      </c>
      <c r="D90" s="314" t="s">
        <v>97</v>
      </c>
      <c r="E90" s="313" t="s">
        <v>98</v>
      </c>
      <c r="F90" s="67" t="str">
        <f>PROD_A21!E77</f>
        <v>.</v>
      </c>
      <c r="G90" s="67" t="str">
        <f>PROD_A21!F77</f>
        <v>.</v>
      </c>
      <c r="H90" s="67" t="str">
        <f>PROD_A21!G77</f>
        <v>.</v>
      </c>
      <c r="I90" s="67" t="str">
        <f>PROD_A21!H77</f>
        <v>.</v>
      </c>
      <c r="J90" s="67" t="str">
        <f>PROD_A21!I77</f>
        <v>.</v>
      </c>
      <c r="K90" s="67" t="str">
        <f>PROD_A21!J77</f>
        <v>.</v>
      </c>
      <c r="L90" s="67" t="str">
        <f>PROD_A21!K77</f>
        <v>.</v>
      </c>
      <c r="M90" s="67" t="str">
        <f>PROD_A21!L77</f>
        <v>.</v>
      </c>
      <c r="N90" s="67" t="str">
        <f>PROD_A21!M77</f>
        <v>.</v>
      </c>
      <c r="O90" s="67" t="str">
        <f>PROD_A21!N77</f>
        <v>.</v>
      </c>
      <c r="P90" s="68"/>
      <c r="Q90" s="67" t="str">
        <f>PROD_A21!O77</f>
        <v>.</v>
      </c>
      <c r="R90" s="73"/>
      <c r="S90" s="608" t="str">
        <f>PROD_A21!P77</f>
        <v>.</v>
      </c>
      <c r="T90" s="610" t="str">
        <f>PROD_A21!Q77</f>
        <v>.</v>
      </c>
      <c r="U90" s="611" t="str">
        <f>PROD_A21!R77</f>
        <v>.</v>
      </c>
      <c r="V90" s="612" t="str">
        <f>PROD_A21!S77</f>
        <v>.</v>
      </c>
      <c r="W90" s="101"/>
      <c r="X90" s="609" t="str">
        <f>PROD_A21!T77</f>
        <v>.</v>
      </c>
      <c r="Y90" s="609" t="str">
        <f>PROD_A21!U77</f>
        <v>.</v>
      </c>
      <c r="Z90" s="609" t="str">
        <f>PROD_A21!V77</f>
        <v>.</v>
      </c>
      <c r="AA90" s="609" t="str">
        <f>PROD_A21!W77</f>
        <v>.</v>
      </c>
      <c r="AB90" s="609" t="str">
        <f>PROD_A21!X77</f>
        <v>.</v>
      </c>
      <c r="AC90" s="609" t="str">
        <f>PROD_A21!Y77</f>
        <v>.</v>
      </c>
      <c r="AD90" s="609" t="str">
        <f>PROD_A21!Z77</f>
        <v>.</v>
      </c>
      <c r="AE90" s="101"/>
      <c r="AF90" s="68" t="str">
        <f>PROD_A21!AA77</f>
        <v>.</v>
      </c>
      <c r="AG90" s="112"/>
      <c r="AH90" s="325"/>
    </row>
    <row r="91" spans="3:35" x14ac:dyDescent="0.2">
      <c r="C91" s="80" t="s">
        <v>55</v>
      </c>
      <c r="D91" s="314"/>
      <c r="E91" s="313"/>
      <c r="F91" s="67">
        <f>PROD_A21!E78</f>
        <v>0</v>
      </c>
      <c r="G91" s="67">
        <f>PROD_A21!F78</f>
        <v>1823</v>
      </c>
      <c r="H91" s="67">
        <f>PROD_A21!G78</f>
        <v>2965</v>
      </c>
      <c r="I91" s="67">
        <f>PROD_A21!H78</f>
        <v>0</v>
      </c>
      <c r="J91" s="67">
        <f>PROD_A21!I78</f>
        <v>0</v>
      </c>
      <c r="K91" s="67">
        <f>PROD_A21!J78</f>
        <v>198</v>
      </c>
      <c r="L91" s="67">
        <f>PROD_A21!K78</f>
        <v>0</v>
      </c>
      <c r="M91" s="67">
        <f>PROD_A21!L78</f>
        <v>0</v>
      </c>
      <c r="N91" s="67">
        <f>PROD_A21!M78</f>
        <v>0</v>
      </c>
      <c r="O91" s="67">
        <f>PROD_A21!N78</f>
        <v>126</v>
      </c>
      <c r="P91" s="68">
        <f>SUM(I91:O91)</f>
        <v>324</v>
      </c>
      <c r="Q91" s="67">
        <f>PROD_A21!O78</f>
        <v>580</v>
      </c>
      <c r="R91" s="73">
        <f>F91+G91+H91+P91+Q91</f>
        <v>5692</v>
      </c>
      <c r="S91" s="608">
        <f>PROD_A21!P78</f>
        <v>-199</v>
      </c>
      <c r="T91" s="610">
        <f>PROD_A21!Q78</f>
        <v>10</v>
      </c>
      <c r="U91" s="611">
        <f>PROD_A21!R78</f>
        <v>0</v>
      </c>
      <c r="V91" s="612">
        <f>PROD_A21!S78</f>
        <v>0</v>
      </c>
      <c r="W91" s="68">
        <f>SUM(T91:V91)</f>
        <v>10</v>
      </c>
      <c r="X91" s="609">
        <f>PROD_A21!T78</f>
        <v>0</v>
      </c>
      <c r="Y91" s="609">
        <f>PROD_A21!U78</f>
        <v>137</v>
      </c>
      <c r="Z91" s="609">
        <f>PROD_A21!V78</f>
        <v>0</v>
      </c>
      <c r="AA91" s="609">
        <f>PROD_A21!W78</f>
        <v>0</v>
      </c>
      <c r="AB91" s="609">
        <f>PROD_A21!X78</f>
        <v>0</v>
      </c>
      <c r="AC91" s="609">
        <f>PROD_A21!Y78</f>
        <v>306</v>
      </c>
      <c r="AD91" s="609">
        <f>PROD_A21!Z78</f>
        <v>375</v>
      </c>
      <c r="AE91" s="68">
        <f>SUM(X91:AD91)</f>
        <v>818</v>
      </c>
      <c r="AF91" s="68">
        <f>PROD_A21!AA78</f>
        <v>31</v>
      </c>
      <c r="AG91" s="613">
        <f>S91+W91+AE91+AF91</f>
        <v>660</v>
      </c>
      <c r="AH91" s="325">
        <f>R91+AG91</f>
        <v>6352</v>
      </c>
    </row>
    <row r="92" spans="3:35" x14ac:dyDescent="0.2">
      <c r="C92" s="80" t="s">
        <v>56</v>
      </c>
      <c r="D92" s="314"/>
      <c r="E92" s="313"/>
      <c r="F92" s="67">
        <f>PROD_A21!E79</f>
        <v>-2</v>
      </c>
      <c r="G92" s="67">
        <f>PROD_A21!F79</f>
        <v>1927</v>
      </c>
      <c r="H92" s="628">
        <f>PROD_A21!G79-U92</f>
        <v>870</v>
      </c>
      <c r="I92" s="67">
        <f>PROD_A21!H79</f>
        <v>0</v>
      </c>
      <c r="J92" s="67">
        <f>PROD_A21!I79</f>
        <v>0</v>
      </c>
      <c r="K92" s="67">
        <f>PROD_A21!J79</f>
        <v>0</v>
      </c>
      <c r="L92" s="67">
        <f>PROD_A21!K79</f>
        <v>0</v>
      </c>
      <c r="M92" s="67">
        <f>PROD_A21!L79</f>
        <v>0</v>
      </c>
      <c r="N92" s="67">
        <f>PROD_A21!M79</f>
        <v>0</v>
      </c>
      <c r="O92" s="67">
        <f>PROD_A21!N79</f>
        <v>0</v>
      </c>
      <c r="P92" s="68">
        <f>SUM(I92:O92)</f>
        <v>0</v>
      </c>
      <c r="Q92" s="67">
        <f>PROD_A21!O79</f>
        <v>420</v>
      </c>
      <c r="R92" s="73">
        <f>F92+G92+H92+P92+Q92</f>
        <v>3215</v>
      </c>
      <c r="S92" s="608">
        <f>PROD_A21!P79</f>
        <v>-208</v>
      </c>
      <c r="T92" s="610">
        <f>PROD_A21!Q79</f>
        <v>11</v>
      </c>
      <c r="U92" s="611">
        <f>Insurance!F22</f>
        <v>21</v>
      </c>
      <c r="V92" s="612">
        <f>PROD_A21!S79</f>
        <v>0</v>
      </c>
      <c r="W92" s="68">
        <f>SUM(T92:V92)</f>
        <v>32</v>
      </c>
      <c r="X92" s="609">
        <f>PROD_A21!T79</f>
        <v>0</v>
      </c>
      <c r="Y92" s="609">
        <f>PROD_A21!U79</f>
        <v>41</v>
      </c>
      <c r="Z92" s="609">
        <f>PROD_A21!V79</f>
        <v>0</v>
      </c>
      <c r="AA92" s="609">
        <f>PROD_A21!W79</f>
        <v>0</v>
      </c>
      <c r="AB92" s="609">
        <f>PROD_A21!X79</f>
        <v>0</v>
      </c>
      <c r="AC92" s="609">
        <f>PROD_A21!Y79</f>
        <v>0</v>
      </c>
      <c r="AD92" s="609">
        <f>PROD_A21!Z79</f>
        <v>66</v>
      </c>
      <c r="AE92" s="68">
        <f>SUM(X92:AD92)</f>
        <v>107</v>
      </c>
      <c r="AF92" s="68">
        <f>PROD_A21!AA79</f>
        <v>0</v>
      </c>
      <c r="AG92" s="613">
        <f>S92+W92+AE92+AF92</f>
        <v>-69</v>
      </c>
      <c r="AH92" s="325">
        <f>R92+AG92</f>
        <v>3146</v>
      </c>
    </row>
    <row r="93" spans="3:35" x14ac:dyDescent="0.2">
      <c r="C93" s="80" t="s">
        <v>57</v>
      </c>
      <c r="D93" s="314"/>
      <c r="E93" s="313"/>
      <c r="F93" s="67">
        <f>PROD_A21!E80</f>
        <v>2</v>
      </c>
      <c r="G93" s="67">
        <f>PROD_A21!F80</f>
        <v>-104</v>
      </c>
      <c r="H93" s="628">
        <f>PROD_A21!G80-U93</f>
        <v>2095</v>
      </c>
      <c r="I93" s="67">
        <f>PROD_A21!H80</f>
        <v>0</v>
      </c>
      <c r="J93" s="67">
        <f>PROD_A21!I80</f>
        <v>0</v>
      </c>
      <c r="K93" s="67">
        <f>PROD_A21!J80</f>
        <v>198</v>
      </c>
      <c r="L93" s="67">
        <f>PROD_A21!K80</f>
        <v>0</v>
      </c>
      <c r="M93" s="67">
        <f>PROD_A21!L80</f>
        <v>0</v>
      </c>
      <c r="N93" s="67">
        <f>PROD_A21!M80</f>
        <v>0</v>
      </c>
      <c r="O93" s="67">
        <f>PROD_A21!N80</f>
        <v>126</v>
      </c>
      <c r="P93" s="121">
        <f>SUM(I93:O93)</f>
        <v>324</v>
      </c>
      <c r="Q93" s="67">
        <f>PROD_A21!O80</f>
        <v>160</v>
      </c>
      <c r="R93" s="122">
        <f>F93+G93+H93+P93+Q93</f>
        <v>2477</v>
      </c>
      <c r="S93" s="608">
        <f>PROD_A21!P80</f>
        <v>9</v>
      </c>
      <c r="T93" s="610">
        <f>PROD_A21!Q80</f>
        <v>-1</v>
      </c>
      <c r="U93" s="611">
        <f>U91-U92</f>
        <v>-21</v>
      </c>
      <c r="V93" s="612">
        <f>PROD_A21!S80</f>
        <v>0</v>
      </c>
      <c r="W93" s="121">
        <f>SUM(T93:V93)</f>
        <v>-22</v>
      </c>
      <c r="X93" s="609">
        <f>PROD_A21!T80</f>
        <v>0</v>
      </c>
      <c r="Y93" s="609">
        <f>PROD_A21!U80</f>
        <v>96</v>
      </c>
      <c r="Z93" s="609">
        <f>PROD_A21!V80</f>
        <v>0</v>
      </c>
      <c r="AA93" s="609">
        <f>PROD_A21!W80</f>
        <v>0</v>
      </c>
      <c r="AB93" s="609">
        <f>PROD_A21!X80</f>
        <v>0</v>
      </c>
      <c r="AC93" s="609">
        <f>PROD_A21!Y80</f>
        <v>306</v>
      </c>
      <c r="AD93" s="609">
        <f>PROD_A21!Z80</f>
        <v>309</v>
      </c>
      <c r="AE93" s="68">
        <f>SUM(X93:AD93)</f>
        <v>711</v>
      </c>
      <c r="AF93" s="68">
        <f>PROD_A21!AA80</f>
        <v>31</v>
      </c>
      <c r="AG93" s="613">
        <f>S93+W93+AE93+AF93</f>
        <v>729</v>
      </c>
      <c r="AH93" s="325">
        <f>R93+AG93</f>
        <v>3206</v>
      </c>
      <c r="AI93">
        <f>AH93-(AH91-AH92)</f>
        <v>0</v>
      </c>
    </row>
    <row r="94" spans="3:35" x14ac:dyDescent="0.2">
      <c r="C94" s="80" t="s">
        <v>0</v>
      </c>
      <c r="D94" s="314" t="s">
        <v>99</v>
      </c>
      <c r="E94" s="313" t="s">
        <v>100</v>
      </c>
      <c r="F94" s="67" t="str">
        <f>PROD_A21!E81</f>
        <v>.</v>
      </c>
      <c r="G94" s="67" t="str">
        <f>PROD_A21!F81</f>
        <v>.</v>
      </c>
      <c r="H94" s="67" t="str">
        <f>PROD_A21!G81</f>
        <v>.</v>
      </c>
      <c r="I94" s="67" t="str">
        <f>PROD_A21!H81</f>
        <v>.</v>
      </c>
      <c r="J94" s="67" t="str">
        <f>PROD_A21!I81</f>
        <v>.</v>
      </c>
      <c r="K94" s="67" t="str">
        <f>PROD_A21!J81</f>
        <v>.</v>
      </c>
      <c r="L94" s="67" t="str">
        <f>PROD_A21!K81</f>
        <v>.</v>
      </c>
      <c r="M94" s="67" t="str">
        <f>PROD_A21!L81</f>
        <v>.</v>
      </c>
      <c r="N94" s="67" t="str">
        <f>PROD_A21!M81</f>
        <v>.</v>
      </c>
      <c r="O94" s="67" t="str">
        <f>PROD_A21!N81</f>
        <v>.</v>
      </c>
      <c r="P94" s="68"/>
      <c r="Q94" s="67" t="str">
        <f>PROD_A21!O81</f>
        <v>.</v>
      </c>
      <c r="R94" s="73"/>
      <c r="S94" s="608" t="str">
        <f>PROD_A21!P81</f>
        <v>.</v>
      </c>
      <c r="T94" s="610" t="str">
        <f>PROD_A21!Q81</f>
        <v>.</v>
      </c>
      <c r="U94" s="611" t="str">
        <f>PROD_A21!R81</f>
        <v>.</v>
      </c>
      <c r="V94" s="612" t="str">
        <f>PROD_A21!S81</f>
        <v>.</v>
      </c>
      <c r="W94" s="101"/>
      <c r="X94" s="609" t="str">
        <f>PROD_A21!T81</f>
        <v>.</v>
      </c>
      <c r="Y94" s="609" t="str">
        <f>PROD_A21!U81</f>
        <v>.</v>
      </c>
      <c r="Z94" s="609" t="str">
        <f>PROD_A21!V81</f>
        <v>.</v>
      </c>
      <c r="AA94" s="609" t="str">
        <f>PROD_A21!W81</f>
        <v>.</v>
      </c>
      <c r="AB94" s="609" t="str">
        <f>PROD_A21!X81</f>
        <v>.</v>
      </c>
      <c r="AC94" s="609" t="str">
        <f>PROD_A21!Y81</f>
        <v>.</v>
      </c>
      <c r="AD94" s="609" t="str">
        <f>PROD_A21!Z81</f>
        <v>.</v>
      </c>
      <c r="AE94" s="101"/>
      <c r="AF94" s="68" t="str">
        <f>PROD_A21!AA81</f>
        <v>.</v>
      </c>
      <c r="AG94" s="112"/>
      <c r="AH94" s="325"/>
    </row>
    <row r="95" spans="3:35" x14ac:dyDescent="0.2">
      <c r="C95" s="80" t="s">
        <v>55</v>
      </c>
      <c r="D95" s="98"/>
      <c r="E95" s="99"/>
      <c r="F95" s="67">
        <f>PROD_A21!E82</f>
        <v>0</v>
      </c>
      <c r="G95" s="67">
        <f>PROD_A21!F82</f>
        <v>0</v>
      </c>
      <c r="H95" s="67">
        <f>PROD_A21!G82</f>
        <v>232</v>
      </c>
      <c r="I95" s="67">
        <f>PROD_A21!H82</f>
        <v>0</v>
      </c>
      <c r="J95" s="67">
        <f>PROD_A21!I82</f>
        <v>0</v>
      </c>
      <c r="K95" s="67">
        <f>PROD_A21!J82</f>
        <v>0</v>
      </c>
      <c r="L95" s="67">
        <f>PROD_A21!K82</f>
        <v>0</v>
      </c>
      <c r="M95" s="67">
        <f>PROD_A21!L82</f>
        <v>0</v>
      </c>
      <c r="N95" s="67">
        <f>PROD_A21!M82</f>
        <v>0</v>
      </c>
      <c r="O95" s="67">
        <f>PROD_A21!N82</f>
        <v>0</v>
      </c>
      <c r="P95" s="68">
        <f>SUM(I95:O95)</f>
        <v>0</v>
      </c>
      <c r="Q95" s="67">
        <f>PROD_A21!O82</f>
        <v>0</v>
      </c>
      <c r="R95" s="73">
        <f>F95+G95+H95+P95+Q95</f>
        <v>232</v>
      </c>
      <c r="S95" s="608">
        <f>PROD_A21!P82</f>
        <v>0</v>
      </c>
      <c r="T95" s="610">
        <f>PROD_A21!Q82</f>
        <v>0</v>
      </c>
      <c r="U95" s="611">
        <f>PROD_A21!R82</f>
        <v>0</v>
      </c>
      <c r="V95" s="612">
        <f>PROD_A21!S82</f>
        <v>0</v>
      </c>
      <c r="W95" s="68">
        <f>SUM(T95:V95)</f>
        <v>0</v>
      </c>
      <c r="X95" s="609">
        <f>PROD_A21!T82</f>
        <v>0</v>
      </c>
      <c r="Y95" s="609">
        <f>PROD_A21!U82</f>
        <v>95</v>
      </c>
      <c r="Z95" s="609">
        <f>PROD_A21!V82</f>
        <v>0</v>
      </c>
      <c r="AA95" s="609">
        <f>PROD_A21!W82</f>
        <v>0</v>
      </c>
      <c r="AB95" s="609">
        <f>PROD_A21!X82</f>
        <v>0</v>
      </c>
      <c r="AC95" s="609">
        <f>PROD_A21!Y82</f>
        <v>22</v>
      </c>
      <c r="AD95" s="609">
        <f>PROD_A21!Z82</f>
        <v>0</v>
      </c>
      <c r="AE95" s="68">
        <f>SUM(X95:AD95)</f>
        <v>117</v>
      </c>
      <c r="AF95" s="68">
        <f>PROD_A21!AA82</f>
        <v>0</v>
      </c>
      <c r="AG95" s="613">
        <f>S95+W95+AE95+AF95</f>
        <v>117</v>
      </c>
      <c r="AH95" s="325">
        <f>R95+AG95</f>
        <v>349</v>
      </c>
    </row>
    <row r="96" spans="3:35" x14ac:dyDescent="0.2">
      <c r="C96" s="80" t="s">
        <v>56</v>
      </c>
      <c r="D96" s="98"/>
      <c r="E96" s="99"/>
      <c r="F96" s="67">
        <f>PROD_A21!E83</f>
        <v>0</v>
      </c>
      <c r="G96" s="67">
        <f>PROD_A21!F83</f>
        <v>0</v>
      </c>
      <c r="H96" s="628">
        <f>PROD_A21!G83-U96</f>
        <v>0</v>
      </c>
      <c r="I96" s="67">
        <f>PROD_A21!H83</f>
        <v>0</v>
      </c>
      <c r="J96" s="67">
        <f>PROD_A21!I83</f>
        <v>0</v>
      </c>
      <c r="K96" s="67">
        <f>PROD_A21!J83</f>
        <v>0</v>
      </c>
      <c r="L96" s="67">
        <f>PROD_A21!K83</f>
        <v>0</v>
      </c>
      <c r="M96" s="67">
        <f>PROD_A21!L83</f>
        <v>0</v>
      </c>
      <c r="N96" s="67">
        <f>PROD_A21!M83</f>
        <v>0</v>
      </c>
      <c r="O96" s="67">
        <f>PROD_A21!N83</f>
        <v>0</v>
      </c>
      <c r="P96" s="68">
        <f>SUM(I96:O96)</f>
        <v>0</v>
      </c>
      <c r="Q96" s="67">
        <f>PROD_A21!O83</f>
        <v>0</v>
      </c>
      <c r="R96" s="73">
        <f>F96+G96+H96+P96+Q96</f>
        <v>0</v>
      </c>
      <c r="S96" s="608">
        <f>PROD_A21!P83</f>
        <v>0</v>
      </c>
      <c r="T96" s="610">
        <f>PROD_A21!Q83</f>
        <v>0</v>
      </c>
      <c r="U96" s="611">
        <f>Insurance!F23</f>
        <v>0</v>
      </c>
      <c r="V96" s="612">
        <f>PROD_A21!S83</f>
        <v>0</v>
      </c>
      <c r="W96" s="68">
        <f>SUM(T96:V96)</f>
        <v>0</v>
      </c>
      <c r="X96" s="609">
        <f>PROD_A21!T83</f>
        <v>0</v>
      </c>
      <c r="Y96" s="609">
        <f>PROD_A21!U83</f>
        <v>15</v>
      </c>
      <c r="Z96" s="609">
        <f>PROD_A21!V83</f>
        <v>0</v>
      </c>
      <c r="AA96" s="609">
        <f>PROD_A21!W83</f>
        <v>0</v>
      </c>
      <c r="AB96" s="609">
        <f>PROD_A21!X83</f>
        <v>0</v>
      </c>
      <c r="AC96" s="609">
        <f>PROD_A21!Y83</f>
        <v>0</v>
      </c>
      <c r="AD96" s="609">
        <f>PROD_A21!Z83</f>
        <v>0</v>
      </c>
      <c r="AE96" s="68">
        <f>SUM(X96:AD96)</f>
        <v>15</v>
      </c>
      <c r="AF96" s="68">
        <f>PROD_A21!AA83</f>
        <v>0</v>
      </c>
      <c r="AG96" s="613">
        <f>S96+W96+AE96+AF96</f>
        <v>15</v>
      </c>
      <c r="AH96" s="325">
        <f>R96+AG96</f>
        <v>15</v>
      </c>
    </row>
    <row r="97" spans="3:41" x14ac:dyDescent="0.2">
      <c r="C97" s="80" t="s">
        <v>57</v>
      </c>
      <c r="D97" s="98"/>
      <c r="E97" s="99"/>
      <c r="F97" s="67">
        <f>PROD_A21!E84</f>
        <v>0</v>
      </c>
      <c r="G97" s="67">
        <f>PROD_A21!F84</f>
        <v>0</v>
      </c>
      <c r="H97" s="628">
        <f>PROD_A21!G84-U97</f>
        <v>232</v>
      </c>
      <c r="I97" s="67">
        <f>PROD_A21!H84</f>
        <v>0</v>
      </c>
      <c r="J97" s="67">
        <f>PROD_A21!I84</f>
        <v>0</v>
      </c>
      <c r="K97" s="67">
        <f>PROD_A21!J84</f>
        <v>0</v>
      </c>
      <c r="L97" s="67">
        <f>PROD_A21!K84</f>
        <v>0</v>
      </c>
      <c r="M97" s="67">
        <f>PROD_A21!L84</f>
        <v>0</v>
      </c>
      <c r="N97" s="67">
        <f>PROD_A21!M84</f>
        <v>0</v>
      </c>
      <c r="O97" s="67">
        <f>PROD_A21!N84</f>
        <v>0</v>
      </c>
      <c r="P97" s="121">
        <f>SUM(I97:O97)</f>
        <v>0</v>
      </c>
      <c r="Q97" s="67">
        <f>PROD_A21!O84</f>
        <v>0</v>
      </c>
      <c r="R97" s="122">
        <f>F97+G97+H97+P97+Q97</f>
        <v>232</v>
      </c>
      <c r="S97" s="608">
        <f>PROD_A21!P84</f>
        <v>0</v>
      </c>
      <c r="T97" s="610">
        <f>PROD_A21!Q84</f>
        <v>0</v>
      </c>
      <c r="U97" s="611">
        <f>U95-U96</f>
        <v>0</v>
      </c>
      <c r="V97" s="612">
        <f>PROD_A21!S84</f>
        <v>0</v>
      </c>
      <c r="W97" s="121">
        <f>SUM(T97:V97)</f>
        <v>0</v>
      </c>
      <c r="X97" s="609">
        <f>PROD_A21!T84</f>
        <v>0</v>
      </c>
      <c r="Y97" s="609">
        <f>PROD_A21!U84</f>
        <v>80</v>
      </c>
      <c r="Z97" s="609">
        <f>PROD_A21!V84</f>
        <v>0</v>
      </c>
      <c r="AA97" s="609">
        <f>PROD_A21!W84</f>
        <v>0</v>
      </c>
      <c r="AB97" s="609">
        <f>PROD_A21!X84</f>
        <v>0</v>
      </c>
      <c r="AC97" s="609">
        <f>PROD_A21!Y84</f>
        <v>22</v>
      </c>
      <c r="AD97" s="609">
        <f>PROD_A21!Z84</f>
        <v>0</v>
      </c>
      <c r="AE97" s="68">
        <f>SUM(X97:AD97)</f>
        <v>102</v>
      </c>
      <c r="AF97" s="68">
        <f>PROD_A21!AA84</f>
        <v>0</v>
      </c>
      <c r="AG97" s="613">
        <f>S97+W97+AE97+AF97</f>
        <v>102</v>
      </c>
      <c r="AH97" s="325">
        <f>R97+AG97</f>
        <v>334</v>
      </c>
      <c r="AI97">
        <f>AH97-(AH95-AH96)</f>
        <v>0</v>
      </c>
    </row>
    <row r="98" spans="3:41" x14ac:dyDescent="0.2">
      <c r="C98" s="80"/>
      <c r="D98" s="150"/>
      <c r="E98" s="151"/>
      <c r="F98" s="100"/>
      <c r="G98" s="101"/>
      <c r="H98" s="101"/>
      <c r="I98" s="101"/>
      <c r="J98" s="101"/>
      <c r="K98" s="514"/>
      <c r="L98" s="514"/>
      <c r="M98" s="514"/>
      <c r="N98" s="511"/>
      <c r="O98" s="101"/>
      <c r="P98" s="68"/>
      <c r="Q98" s="101"/>
      <c r="R98" s="73"/>
      <c r="S98" s="106"/>
      <c r="T98" s="107"/>
      <c r="U98" s="547"/>
      <c r="V98" s="108"/>
      <c r="W98" s="109"/>
      <c r="X98" s="110"/>
      <c r="Y98" s="104"/>
      <c r="Z98" s="104"/>
      <c r="AA98" s="104"/>
      <c r="AB98" s="104"/>
      <c r="AC98" s="104"/>
      <c r="AD98" s="111"/>
      <c r="AE98" s="101"/>
      <c r="AF98" s="101"/>
      <c r="AG98" s="112"/>
      <c r="AH98" s="325"/>
    </row>
    <row r="99" spans="3:41" x14ac:dyDescent="0.2">
      <c r="C99" s="38" t="s">
        <v>101</v>
      </c>
      <c r="D99" s="3"/>
      <c r="E99" s="10"/>
      <c r="F99" s="5">
        <f>SUM(F101:F103)</f>
        <v>2904</v>
      </c>
      <c r="G99" s="6">
        <f>SUM(G101:G103)</f>
        <v>29241</v>
      </c>
      <c r="H99" s="6">
        <f t="shared" ref="H99:AG99" si="9">SUM(H101:H103)</f>
        <v>0</v>
      </c>
      <c r="I99" s="6">
        <f t="shared" si="9"/>
        <v>0</v>
      </c>
      <c r="J99" s="6">
        <f t="shared" si="9"/>
        <v>0</v>
      </c>
      <c r="K99" s="512">
        <f t="shared" si="9"/>
        <v>0</v>
      </c>
      <c r="L99" s="512">
        <f t="shared" si="9"/>
        <v>0</v>
      </c>
      <c r="M99" s="512">
        <f t="shared" si="9"/>
        <v>0</v>
      </c>
      <c r="N99" s="512">
        <f t="shared" ref="N99" si="10">SUM(N101:N103)</f>
        <v>783</v>
      </c>
      <c r="O99" s="6">
        <f t="shared" si="9"/>
        <v>0</v>
      </c>
      <c r="P99" s="6">
        <f t="shared" si="9"/>
        <v>783</v>
      </c>
      <c r="Q99" s="6">
        <f t="shared" si="9"/>
        <v>0</v>
      </c>
      <c r="R99" s="11">
        <f t="shared" si="9"/>
        <v>32928</v>
      </c>
      <c r="S99" s="8">
        <f t="shared" si="9"/>
        <v>0</v>
      </c>
      <c r="T99" s="84">
        <f t="shared" si="9"/>
        <v>0</v>
      </c>
      <c r="U99" s="545">
        <f t="shared" ref="U99" si="11">SUM(U101:U103)</f>
        <v>0</v>
      </c>
      <c r="V99" s="85">
        <f t="shared" si="9"/>
        <v>0</v>
      </c>
      <c r="W99" s="6">
        <f t="shared" si="9"/>
        <v>0</v>
      </c>
      <c r="X99" s="84">
        <f t="shared" si="9"/>
        <v>0</v>
      </c>
      <c r="Y99" s="83">
        <f t="shared" si="9"/>
        <v>0</v>
      </c>
      <c r="Z99" s="83">
        <f t="shared" si="9"/>
        <v>0</v>
      </c>
      <c r="AA99" s="83">
        <f t="shared" si="9"/>
        <v>0</v>
      </c>
      <c r="AB99" s="83">
        <f t="shared" si="9"/>
        <v>0</v>
      </c>
      <c r="AC99" s="83">
        <f t="shared" si="9"/>
        <v>0</v>
      </c>
      <c r="AD99" s="85">
        <f t="shared" si="9"/>
        <v>0</v>
      </c>
      <c r="AE99" s="6">
        <f t="shared" si="9"/>
        <v>0</v>
      </c>
      <c r="AF99" s="6">
        <f t="shared" si="9"/>
        <v>-73</v>
      </c>
      <c r="AG99" s="86">
        <f t="shared" si="9"/>
        <v>-73</v>
      </c>
      <c r="AH99" s="322">
        <f>R99+AG99</f>
        <v>32855</v>
      </c>
      <c r="AJ99" s="319">
        <f>P99-(I99+J99+K99+L99+M99+N99+O99)</f>
        <v>0</v>
      </c>
      <c r="AK99">
        <f>R99-(F99+G99+H99+P99+Q99)</f>
        <v>0</v>
      </c>
      <c r="AL99" s="319">
        <f>W99-(T99+U99+V99)</f>
        <v>0</v>
      </c>
      <c r="AM99" s="319">
        <f>AE99-(X99+Y99+Z99+AA99+AB99+AC99+AD99)</f>
        <v>0</v>
      </c>
      <c r="AN99" s="319">
        <f>AG99-(S99+W99+AE99+AF99)</f>
        <v>0</v>
      </c>
      <c r="AO99">
        <f>AH99-(R99+AG99)</f>
        <v>0</v>
      </c>
    </row>
    <row r="100" spans="3:41" x14ac:dyDescent="0.2">
      <c r="C100" s="87"/>
      <c r="D100" s="88"/>
      <c r="E100" s="151"/>
      <c r="F100" s="90"/>
      <c r="G100" s="91"/>
      <c r="H100" s="91"/>
      <c r="I100" s="91"/>
      <c r="J100" s="91"/>
      <c r="K100" s="513"/>
      <c r="L100" s="513"/>
      <c r="M100" s="513"/>
      <c r="N100" s="513"/>
      <c r="O100" s="91"/>
      <c r="P100" s="91"/>
      <c r="Q100" s="91"/>
      <c r="R100" s="152"/>
      <c r="S100" s="94"/>
      <c r="T100" s="95"/>
      <c r="U100" s="546"/>
      <c r="V100" s="96"/>
      <c r="W100" s="91"/>
      <c r="X100" s="95"/>
      <c r="Y100" s="92"/>
      <c r="Z100" s="92"/>
      <c r="AA100" s="92"/>
      <c r="AB100" s="92"/>
      <c r="AC100" s="92"/>
      <c r="AD100" s="96"/>
      <c r="AE100" s="91"/>
      <c r="AF100" s="91"/>
      <c r="AG100" s="97"/>
      <c r="AH100" s="323"/>
      <c r="AM100" s="319"/>
      <c r="AN100" s="319"/>
    </row>
    <row r="101" spans="3:41" x14ac:dyDescent="0.2">
      <c r="C101" s="80" t="s">
        <v>102</v>
      </c>
      <c r="D101" s="88"/>
      <c r="E101" s="151"/>
      <c r="F101" s="67">
        <f>Other!G52</f>
        <v>2877</v>
      </c>
      <c r="G101" s="67">
        <f>Other!H52</f>
        <v>18493</v>
      </c>
      <c r="H101" s="67">
        <f>Other!I52</f>
        <v>0</v>
      </c>
      <c r="I101" s="67">
        <f>Other!J52</f>
        <v>0</v>
      </c>
      <c r="J101" s="67">
        <f>Other!K52</f>
        <v>0</v>
      </c>
      <c r="K101" s="67">
        <f>Other!L52</f>
        <v>0</v>
      </c>
      <c r="L101" s="67">
        <f>Other!M52</f>
        <v>0</v>
      </c>
      <c r="M101" s="67">
        <f>Other!N52</f>
        <v>0</v>
      </c>
      <c r="N101" s="67">
        <f>Other!O52</f>
        <v>0</v>
      </c>
      <c r="O101" s="67">
        <f>Other!P52</f>
        <v>0</v>
      </c>
      <c r="P101" s="121">
        <f>SUM(I101:O101)</f>
        <v>0</v>
      </c>
      <c r="Q101" s="67">
        <f>Other!Q52</f>
        <v>0</v>
      </c>
      <c r="R101" s="122">
        <f>F101+G101+H101+P101+Q101</f>
        <v>21370</v>
      </c>
      <c r="S101" s="615">
        <f>Other!R52</f>
        <v>0</v>
      </c>
      <c r="T101" s="610">
        <f>Other!S52</f>
        <v>0</v>
      </c>
      <c r="U101" s="611">
        <f>Other!T52</f>
        <v>0</v>
      </c>
      <c r="V101" s="612">
        <f>Other!U52</f>
        <v>0</v>
      </c>
      <c r="W101" s="121">
        <f>SUM(T101:V101)</f>
        <v>0</v>
      </c>
      <c r="X101" s="610">
        <f>Other!V52</f>
        <v>0</v>
      </c>
      <c r="Y101" s="610">
        <f>Other!W52</f>
        <v>0</v>
      </c>
      <c r="Z101" s="610">
        <f>Other!X52</f>
        <v>0</v>
      </c>
      <c r="AA101" s="610">
        <f>Other!Y52</f>
        <v>0</v>
      </c>
      <c r="AB101" s="610">
        <f>Other!Z52</f>
        <v>0</v>
      </c>
      <c r="AC101" s="610">
        <f>Other!AA52</f>
        <v>0</v>
      </c>
      <c r="AD101" s="610">
        <f>Other!AB52</f>
        <v>0</v>
      </c>
      <c r="AE101" s="121">
        <f>SUM(X101:AD101)</f>
        <v>0</v>
      </c>
      <c r="AF101" s="121">
        <f>Other!AC52</f>
        <v>-6</v>
      </c>
      <c r="AG101" s="290">
        <f>S101+W101+AE101+AF101</f>
        <v>-6</v>
      </c>
      <c r="AH101" s="327">
        <f>R101+AG101</f>
        <v>21364</v>
      </c>
    </row>
    <row r="102" spans="3:41" x14ac:dyDescent="0.2">
      <c r="C102" s="80" t="s">
        <v>103</v>
      </c>
      <c r="D102" s="88"/>
      <c r="E102" s="151"/>
      <c r="F102" s="67">
        <f>Other!G53</f>
        <v>0</v>
      </c>
      <c r="G102" s="67">
        <f>Other!H53</f>
        <v>174</v>
      </c>
      <c r="H102" s="67">
        <f>Other!I53</f>
        <v>0</v>
      </c>
      <c r="I102" s="67">
        <f>Other!J53</f>
        <v>0</v>
      </c>
      <c r="J102" s="67">
        <f>Other!K53</f>
        <v>0</v>
      </c>
      <c r="K102" s="67">
        <f>Other!L53</f>
        <v>0</v>
      </c>
      <c r="L102" s="67">
        <f>Other!M53</f>
        <v>0</v>
      </c>
      <c r="M102" s="67">
        <f>Other!N53</f>
        <v>0</v>
      </c>
      <c r="N102" s="67">
        <f>Other!O53</f>
        <v>0</v>
      </c>
      <c r="O102" s="67">
        <f>Other!P53</f>
        <v>0</v>
      </c>
      <c r="P102" s="121">
        <f t="shared" ref="P102:P103" si="12">SUM(I102:O102)</f>
        <v>0</v>
      </c>
      <c r="Q102" s="67">
        <f>Other!Q53</f>
        <v>0</v>
      </c>
      <c r="R102" s="122">
        <f t="shared" ref="R102:R103" si="13">F102+G102+H102+P102+Q102</f>
        <v>174</v>
      </c>
      <c r="S102" s="615">
        <f>Other!R53</f>
        <v>0</v>
      </c>
      <c r="T102" s="610">
        <f>Other!S53</f>
        <v>0</v>
      </c>
      <c r="U102" s="611">
        <f>Other!T53</f>
        <v>0</v>
      </c>
      <c r="V102" s="612">
        <f>Other!U53</f>
        <v>0</v>
      </c>
      <c r="W102" s="121">
        <f t="shared" ref="W102:W103" si="14">SUM(T102:V102)</f>
        <v>0</v>
      </c>
      <c r="X102" s="610">
        <f>Other!V53</f>
        <v>0</v>
      </c>
      <c r="Y102" s="610">
        <f>Other!W53</f>
        <v>0</v>
      </c>
      <c r="Z102" s="610">
        <f>Other!X53</f>
        <v>0</v>
      </c>
      <c r="AA102" s="610">
        <f>Other!Y53</f>
        <v>0</v>
      </c>
      <c r="AB102" s="610">
        <f>Other!Z53</f>
        <v>0</v>
      </c>
      <c r="AC102" s="610">
        <f>Other!AA53</f>
        <v>0</v>
      </c>
      <c r="AD102" s="610">
        <f>Other!AB53</f>
        <v>0</v>
      </c>
      <c r="AE102" s="121">
        <f t="shared" ref="AE102:AE103" si="15">SUM(X102:AD102)</f>
        <v>0</v>
      </c>
      <c r="AF102" s="121">
        <f>Other!AC53</f>
        <v>0</v>
      </c>
      <c r="AG102" s="290">
        <f t="shared" ref="AG102:AG103" si="16">S102+W102+AE102+AF102</f>
        <v>0</v>
      </c>
      <c r="AH102" s="327">
        <f>R102+AG102</f>
        <v>174</v>
      </c>
    </row>
    <row r="103" spans="3:41" x14ac:dyDescent="0.2">
      <c r="C103" s="80" t="s">
        <v>104</v>
      </c>
      <c r="D103" s="88"/>
      <c r="E103" s="151"/>
      <c r="F103" s="67">
        <f>Other!G54</f>
        <v>27</v>
      </c>
      <c r="G103" s="830">
        <f>Other!H54-N103</f>
        <v>10574</v>
      </c>
      <c r="H103" s="67">
        <f>Other!I54</f>
        <v>0</v>
      </c>
      <c r="I103" s="67">
        <f>Other!J54</f>
        <v>0</v>
      </c>
      <c r="J103" s="67">
        <f>Other!K54</f>
        <v>0</v>
      </c>
      <c r="K103" s="67">
        <f>Other!L54</f>
        <v>0</v>
      </c>
      <c r="L103" s="67">
        <f>Other!M54</f>
        <v>0</v>
      </c>
      <c r="M103" s="67">
        <f>Other!N54</f>
        <v>0</v>
      </c>
      <c r="N103" s="67">
        <f>Insurance!F24</f>
        <v>783</v>
      </c>
      <c r="O103" s="67">
        <f>Other!P54</f>
        <v>0</v>
      </c>
      <c r="P103" s="121">
        <f t="shared" si="12"/>
        <v>783</v>
      </c>
      <c r="Q103" s="67">
        <f>Other!Q54</f>
        <v>0</v>
      </c>
      <c r="R103" s="122">
        <f t="shared" si="13"/>
        <v>11384</v>
      </c>
      <c r="S103" s="615">
        <f>Other!R54</f>
        <v>0</v>
      </c>
      <c r="T103" s="610">
        <f>Other!S54</f>
        <v>0</v>
      </c>
      <c r="U103" s="611">
        <f>Other!T54</f>
        <v>0</v>
      </c>
      <c r="V103" s="612">
        <f>Other!U54</f>
        <v>0</v>
      </c>
      <c r="W103" s="121">
        <f t="shared" si="14"/>
        <v>0</v>
      </c>
      <c r="X103" s="610">
        <f>Other!V54</f>
        <v>0</v>
      </c>
      <c r="Y103" s="610">
        <f>Other!W54</f>
        <v>0</v>
      </c>
      <c r="Z103" s="610">
        <f>Other!X54</f>
        <v>0</v>
      </c>
      <c r="AA103" s="610">
        <f>Other!Y54</f>
        <v>0</v>
      </c>
      <c r="AB103" s="610">
        <f>Other!Z54</f>
        <v>0</v>
      </c>
      <c r="AC103" s="610">
        <f>Other!AA54</f>
        <v>0</v>
      </c>
      <c r="AD103" s="610">
        <f>Other!AB54</f>
        <v>0</v>
      </c>
      <c r="AE103" s="121">
        <f t="shared" si="15"/>
        <v>0</v>
      </c>
      <c r="AF103" s="121">
        <f>Other!AC54</f>
        <v>-67</v>
      </c>
      <c r="AG103" s="290">
        <f t="shared" si="16"/>
        <v>-67</v>
      </c>
      <c r="AH103" s="327">
        <f>R103+AG103</f>
        <v>11317</v>
      </c>
    </row>
    <row r="104" spans="3:41" x14ac:dyDescent="0.2">
      <c r="C104" s="80"/>
      <c r="D104" s="88"/>
      <c r="E104" s="151"/>
      <c r="F104" s="115"/>
      <c r="G104" s="116"/>
      <c r="H104" s="116"/>
      <c r="I104" s="116"/>
      <c r="J104" s="116"/>
      <c r="K104" s="222"/>
      <c r="L104" s="222"/>
      <c r="M104" s="222"/>
      <c r="N104" s="221"/>
      <c r="O104" s="116"/>
      <c r="P104" s="121"/>
      <c r="Q104" s="116"/>
      <c r="R104" s="122"/>
      <c r="S104" s="154"/>
      <c r="T104" s="155"/>
      <c r="U104" s="552"/>
      <c r="V104" s="156"/>
      <c r="W104" s="158"/>
      <c r="X104" s="155"/>
      <c r="Y104" s="157"/>
      <c r="Z104" s="157"/>
      <c r="AA104" s="157"/>
      <c r="AB104" s="157"/>
      <c r="AC104" s="157"/>
      <c r="AD104" s="156"/>
      <c r="AE104" s="116"/>
      <c r="AF104" s="158"/>
      <c r="AG104" s="153"/>
      <c r="AH104" s="328"/>
    </row>
    <row r="105" spans="3:41" x14ac:dyDescent="0.2">
      <c r="C105" s="38" t="s">
        <v>105</v>
      </c>
      <c r="D105" s="3"/>
      <c r="E105" s="10"/>
      <c r="F105" s="6">
        <f>Other!G44</f>
        <v>0</v>
      </c>
      <c r="G105" s="6">
        <f>Other!H44</f>
        <v>66</v>
      </c>
      <c r="H105" s="6">
        <f>Other!I44</f>
        <v>104</v>
      </c>
      <c r="I105" s="6">
        <f>Other!J44</f>
        <v>0</v>
      </c>
      <c r="J105" s="6">
        <f>Other!K44</f>
        <v>0</v>
      </c>
      <c r="K105" s="6">
        <f>Other!L44</f>
        <v>0</v>
      </c>
      <c r="L105" s="6">
        <f>Other!M44</f>
        <v>0</v>
      </c>
      <c r="M105" s="6">
        <f>Other!N44</f>
        <v>0</v>
      </c>
      <c r="N105" s="6">
        <f>Other!O44</f>
        <v>0</v>
      </c>
      <c r="O105" s="6">
        <f>Other!P44</f>
        <v>0</v>
      </c>
      <c r="P105" s="6">
        <f>SUM(I105:O105)</f>
        <v>0</v>
      </c>
      <c r="Q105" s="6">
        <f>Other!Q44</f>
        <v>461</v>
      </c>
      <c r="R105" s="11">
        <f>F105+G105+H105+P105+Q105</f>
        <v>631</v>
      </c>
      <c r="S105" s="8">
        <f>Other!R44</f>
        <v>257</v>
      </c>
      <c r="T105" s="8">
        <f>Other!S44</f>
        <v>0</v>
      </c>
      <c r="U105" s="8">
        <f>Other!T44</f>
        <v>0</v>
      </c>
      <c r="V105" s="8">
        <f>Other!U44</f>
        <v>-187</v>
      </c>
      <c r="W105" s="6">
        <f>SUM(T105:V105)</f>
        <v>-187</v>
      </c>
      <c r="X105" s="84">
        <f>Other!V44</f>
        <v>0</v>
      </c>
      <c r="Y105" s="84">
        <f>Other!W44</f>
        <v>0</v>
      </c>
      <c r="Z105" s="84">
        <f>Other!X44</f>
        <v>0</v>
      </c>
      <c r="AA105" s="84">
        <f>Other!Y44</f>
        <v>0</v>
      </c>
      <c r="AB105" s="84">
        <f>Other!Z44</f>
        <v>0</v>
      </c>
      <c r="AC105" s="84">
        <f>Other!AA44</f>
        <v>0</v>
      </c>
      <c r="AD105" s="84">
        <f>Other!AB44</f>
        <v>0</v>
      </c>
      <c r="AE105" s="6">
        <f>SUM(X105:AD105)</f>
        <v>0</v>
      </c>
      <c r="AF105" s="6">
        <f>Other!AC44</f>
        <v>0</v>
      </c>
      <c r="AG105" s="86">
        <f>S105+W105+AE105+AF105</f>
        <v>70</v>
      </c>
      <c r="AH105" s="322">
        <f>R105+AG105</f>
        <v>701</v>
      </c>
    </row>
    <row r="106" spans="3:41" ht="13.5" thickBot="1" x14ac:dyDescent="0.25">
      <c r="C106" s="80"/>
      <c r="D106" s="150"/>
      <c r="E106" s="151"/>
      <c r="F106" s="100"/>
      <c r="G106" s="101"/>
      <c r="H106" s="101"/>
      <c r="I106" s="101"/>
      <c r="J106" s="101"/>
      <c r="K106" s="514"/>
      <c r="L106" s="514"/>
      <c r="M106" s="514"/>
      <c r="N106" s="511"/>
      <c r="O106" s="101"/>
      <c r="P106" s="68"/>
      <c r="Q106" s="101"/>
      <c r="R106" s="73"/>
      <c r="S106" s="114"/>
      <c r="T106" s="110"/>
      <c r="U106" s="548"/>
      <c r="V106" s="111"/>
      <c r="W106" s="101"/>
      <c r="X106" s="110"/>
      <c r="Y106" s="104"/>
      <c r="Z106" s="104"/>
      <c r="AA106" s="104"/>
      <c r="AB106" s="104"/>
      <c r="AC106" s="104"/>
      <c r="AD106" s="111"/>
      <c r="AE106" s="101"/>
      <c r="AF106" s="101"/>
      <c r="AG106" s="159"/>
      <c r="AH106" s="321"/>
    </row>
    <row r="107" spans="3:41" s="18" customFormat="1" ht="19.5" thickTop="1" thickBot="1" x14ac:dyDescent="0.3">
      <c r="C107" s="39" t="s">
        <v>106</v>
      </c>
      <c r="D107" s="12"/>
      <c r="E107" s="13"/>
      <c r="F107" s="14">
        <f t="shared" ref="F107:AH107" si="17">F12+F99-F105</f>
        <v>6617</v>
      </c>
      <c r="G107" s="15">
        <f t="shared" si="17"/>
        <v>34670</v>
      </c>
      <c r="H107" s="15">
        <f t="shared" si="17"/>
        <v>133034</v>
      </c>
      <c r="I107" s="15">
        <f t="shared" si="17"/>
        <v>2604</v>
      </c>
      <c r="J107" s="15">
        <f t="shared" si="17"/>
        <v>0</v>
      </c>
      <c r="K107" s="515">
        <f t="shared" si="17"/>
        <v>8334</v>
      </c>
      <c r="L107" s="515">
        <f t="shared" si="17"/>
        <v>26211</v>
      </c>
      <c r="M107" s="515">
        <f t="shared" si="17"/>
        <v>2988</v>
      </c>
      <c r="N107" s="515">
        <f t="shared" ref="N107" si="18">N12+N99-N105</f>
        <v>3958</v>
      </c>
      <c r="O107" s="15">
        <f t="shared" si="17"/>
        <v>582</v>
      </c>
      <c r="P107" s="15">
        <f t="shared" si="17"/>
        <v>44677</v>
      </c>
      <c r="Q107" s="15">
        <f t="shared" si="17"/>
        <v>11987</v>
      </c>
      <c r="R107" s="16">
        <f t="shared" si="17"/>
        <v>230985</v>
      </c>
      <c r="S107" s="17">
        <f t="shared" si="17"/>
        <v>1597</v>
      </c>
      <c r="T107" s="161">
        <f t="shared" si="17"/>
        <v>-2661</v>
      </c>
      <c r="U107" s="553">
        <f t="shared" ref="U107" si="19">U12+U99-U105</f>
        <v>-1140</v>
      </c>
      <c r="V107" s="162">
        <f t="shared" si="17"/>
        <v>-829</v>
      </c>
      <c r="W107" s="15">
        <f t="shared" si="17"/>
        <v>-4630</v>
      </c>
      <c r="X107" s="161">
        <f t="shared" si="17"/>
        <v>0</v>
      </c>
      <c r="Y107" s="160">
        <f t="shared" si="17"/>
        <v>298</v>
      </c>
      <c r="Z107" s="160">
        <f t="shared" si="17"/>
        <v>0</v>
      </c>
      <c r="AA107" s="160">
        <f t="shared" si="17"/>
        <v>0</v>
      </c>
      <c r="AB107" s="160">
        <f t="shared" si="17"/>
        <v>0</v>
      </c>
      <c r="AC107" s="160">
        <f t="shared" si="17"/>
        <v>5563</v>
      </c>
      <c r="AD107" s="162">
        <f t="shared" si="17"/>
        <v>-246</v>
      </c>
      <c r="AE107" s="15">
        <f t="shared" si="17"/>
        <v>5615</v>
      </c>
      <c r="AF107" s="15">
        <f t="shared" si="17"/>
        <v>-99</v>
      </c>
      <c r="AG107" s="163">
        <f t="shared" si="17"/>
        <v>2483</v>
      </c>
      <c r="AH107" s="329">
        <f t="shared" si="17"/>
        <v>233468</v>
      </c>
      <c r="AJ107" s="541">
        <f>AH107-(R107+AG107)</f>
        <v>0</v>
      </c>
    </row>
    <row r="108" spans="3:41" ht="13.5" thickTop="1" x14ac:dyDescent="0.2">
      <c r="C108" s="572"/>
      <c r="D108" s="165"/>
      <c r="E108" s="166"/>
      <c r="F108" s="167"/>
      <c r="G108" s="168"/>
      <c r="H108" s="168"/>
      <c r="I108" s="168"/>
      <c r="J108" s="168"/>
      <c r="K108" s="516"/>
      <c r="L108" s="516"/>
      <c r="M108" s="516"/>
      <c r="N108" s="510"/>
      <c r="O108" s="168"/>
      <c r="P108" s="53"/>
      <c r="Q108" s="168"/>
      <c r="R108" s="58"/>
      <c r="S108" s="173"/>
      <c r="T108" s="174"/>
      <c r="U108" s="554"/>
      <c r="V108" s="175"/>
      <c r="W108" s="176"/>
      <c r="X108" s="174"/>
      <c r="Y108" s="177"/>
      <c r="Z108" s="177"/>
      <c r="AA108" s="177"/>
      <c r="AB108" s="177"/>
      <c r="AC108" s="177"/>
      <c r="AD108" s="175"/>
      <c r="AE108" s="176"/>
      <c r="AF108" s="176"/>
      <c r="AG108" s="178"/>
      <c r="AH108" s="330"/>
    </row>
    <row r="109" spans="3:41" ht="18" x14ac:dyDescent="0.25">
      <c r="C109" s="573" t="s">
        <v>107</v>
      </c>
      <c r="D109" s="150"/>
      <c r="E109" s="151"/>
      <c r="F109" s="100"/>
      <c r="G109" s="101"/>
      <c r="H109" s="101"/>
      <c r="I109" s="101"/>
      <c r="J109" s="101"/>
      <c r="K109" s="514"/>
      <c r="L109" s="514"/>
      <c r="M109" s="514"/>
      <c r="N109" s="511"/>
      <c r="O109" s="101"/>
      <c r="P109" s="68"/>
      <c r="Q109" s="101"/>
      <c r="R109" s="73"/>
      <c r="S109" s="106"/>
      <c r="T109" s="107"/>
      <c r="U109" s="547"/>
      <c r="V109" s="108"/>
      <c r="W109" s="109"/>
      <c r="X109" s="107"/>
      <c r="Y109" s="179"/>
      <c r="Z109" s="179"/>
      <c r="AA109" s="179"/>
      <c r="AB109" s="179"/>
      <c r="AC109" s="179"/>
      <c r="AD109" s="108"/>
      <c r="AE109" s="109"/>
      <c r="AF109" s="109"/>
      <c r="AG109" s="159"/>
      <c r="AH109" s="321"/>
    </row>
    <row r="110" spans="3:41" x14ac:dyDescent="0.2">
      <c r="C110" s="574"/>
      <c r="D110" s="150"/>
      <c r="E110" s="151"/>
      <c r="F110" s="100"/>
      <c r="G110" s="101"/>
      <c r="H110" s="101"/>
      <c r="I110" s="101"/>
      <c r="J110" s="101"/>
      <c r="K110" s="514"/>
      <c r="L110" s="514"/>
      <c r="M110" s="514"/>
      <c r="N110" s="511"/>
      <c r="O110" s="101"/>
      <c r="P110" s="68"/>
      <c r="Q110" s="101"/>
      <c r="R110" s="73"/>
      <c r="S110" s="106"/>
      <c r="T110" s="107"/>
      <c r="U110" s="547"/>
      <c r="V110" s="108"/>
      <c r="W110" s="109"/>
      <c r="X110" s="107"/>
      <c r="Y110" s="179"/>
      <c r="Z110" s="179"/>
      <c r="AA110" s="179"/>
      <c r="AB110" s="179"/>
      <c r="AC110" s="179"/>
      <c r="AD110" s="108"/>
      <c r="AE110" s="109"/>
      <c r="AF110" s="109"/>
      <c r="AG110" s="159"/>
      <c r="AH110" s="321"/>
    </row>
    <row r="111" spans="3:41" x14ac:dyDescent="0.2">
      <c r="C111" s="38" t="s">
        <v>108</v>
      </c>
      <c r="D111" s="3"/>
      <c r="E111" s="4"/>
      <c r="F111" s="5">
        <f>F113+F128+F129</f>
        <v>4090</v>
      </c>
      <c r="G111" s="6">
        <f>G113+G128+G129</f>
        <v>8706</v>
      </c>
      <c r="H111" s="6">
        <f t="shared" ref="H111:AH111" si="20">H113+H128+H129</f>
        <v>32726</v>
      </c>
      <c r="I111" s="508">
        <f t="shared" si="20"/>
        <v>3</v>
      </c>
      <c r="J111" s="6">
        <f t="shared" si="20"/>
        <v>0</v>
      </c>
      <c r="K111" s="512">
        <f t="shared" si="20"/>
        <v>8334</v>
      </c>
      <c r="L111" s="512">
        <f t="shared" si="20"/>
        <v>276</v>
      </c>
      <c r="M111" s="512">
        <f t="shared" si="20"/>
        <v>0</v>
      </c>
      <c r="N111" s="512">
        <f t="shared" ref="N111" si="21">N113+N128+N129</f>
        <v>0</v>
      </c>
      <c r="O111" s="6">
        <f t="shared" si="20"/>
        <v>582</v>
      </c>
      <c r="P111" s="6">
        <f t="shared" si="20"/>
        <v>9195</v>
      </c>
      <c r="Q111" s="6">
        <f t="shared" si="20"/>
        <v>116853</v>
      </c>
      <c r="R111" s="11">
        <f t="shared" si="20"/>
        <v>171570</v>
      </c>
      <c r="S111" s="8">
        <f t="shared" si="20"/>
        <v>3261</v>
      </c>
      <c r="T111" s="84">
        <f t="shared" si="20"/>
        <v>623</v>
      </c>
      <c r="U111" s="545">
        <f t="shared" ref="U111" si="22">U113+U128+U129</f>
        <v>2731</v>
      </c>
      <c r="V111" s="85">
        <f t="shared" si="20"/>
        <v>-428</v>
      </c>
      <c r="W111" s="6">
        <f t="shared" si="20"/>
        <v>2926</v>
      </c>
      <c r="X111" s="84">
        <f t="shared" si="20"/>
        <v>0</v>
      </c>
      <c r="Y111" s="83">
        <f t="shared" si="20"/>
        <v>0</v>
      </c>
      <c r="Z111" s="83">
        <f t="shared" si="20"/>
        <v>0</v>
      </c>
      <c r="AA111" s="83">
        <f t="shared" si="20"/>
        <v>0</v>
      </c>
      <c r="AB111" s="83">
        <f t="shared" si="20"/>
        <v>0</v>
      </c>
      <c r="AC111" s="83">
        <f t="shared" si="20"/>
        <v>0</v>
      </c>
      <c r="AD111" s="85">
        <f t="shared" si="20"/>
        <v>-369</v>
      </c>
      <c r="AE111" s="6">
        <f t="shared" si="20"/>
        <v>-369</v>
      </c>
      <c r="AF111" s="6">
        <f t="shared" si="20"/>
        <v>41</v>
      </c>
      <c r="AG111" s="86">
        <f t="shared" si="20"/>
        <v>5859</v>
      </c>
      <c r="AH111" s="322">
        <f t="shared" si="20"/>
        <v>177429</v>
      </c>
      <c r="AJ111" s="319">
        <f>P111-(I111+J111+K111+L111+M111+N111+O111)</f>
        <v>0</v>
      </c>
      <c r="AK111" s="319">
        <f>R111-(F111+G111+H111+P111+Q111)</f>
        <v>0</v>
      </c>
      <c r="AL111" s="319">
        <f>W111-(T111+U111+V111)</f>
        <v>0</v>
      </c>
      <c r="AM111" s="319">
        <f>AE111-(X111+Y111+Z111+AA111+AB111+AC111+AD111)</f>
        <v>0</v>
      </c>
      <c r="AN111">
        <f>AG111-(S111+W111+AE111+AF111)</f>
        <v>0</v>
      </c>
      <c r="AO111">
        <f>AH111-(R111+AG111)</f>
        <v>0</v>
      </c>
    </row>
    <row r="112" spans="3:41" x14ac:dyDescent="0.2">
      <c r="C112" s="87"/>
      <c r="D112" s="88"/>
      <c r="E112" s="89"/>
      <c r="F112" s="90"/>
      <c r="G112" s="91"/>
      <c r="H112" s="91"/>
      <c r="I112" s="209"/>
      <c r="J112" s="91"/>
      <c r="K112" s="513"/>
      <c r="L112" s="513"/>
      <c r="M112" s="513"/>
      <c r="N112" s="513"/>
      <c r="O112" s="91"/>
      <c r="P112" s="91"/>
      <c r="Q112" s="91"/>
      <c r="R112" s="152"/>
      <c r="S112" s="94"/>
      <c r="T112" s="95"/>
      <c r="U112" s="546"/>
      <c r="V112" s="96"/>
      <c r="W112" s="91"/>
      <c r="X112" s="95"/>
      <c r="Y112" s="92"/>
      <c r="Z112" s="92"/>
      <c r="AA112" s="92"/>
      <c r="AB112" s="92"/>
      <c r="AC112" s="92"/>
      <c r="AD112" s="96"/>
      <c r="AE112" s="91"/>
      <c r="AF112" s="91"/>
      <c r="AG112" s="97"/>
      <c r="AH112" s="323"/>
      <c r="AK112" s="319"/>
      <c r="AL112" s="319"/>
      <c r="AM112" s="319"/>
    </row>
    <row r="113" spans="3:41" s="19" customFormat="1" x14ac:dyDescent="0.2">
      <c r="C113" s="80" t="s">
        <v>109</v>
      </c>
      <c r="D113" s="81" t="s">
        <v>110</v>
      </c>
      <c r="E113" s="82"/>
      <c r="F113" s="181">
        <f>SUM(F114:F126)</f>
        <v>0</v>
      </c>
      <c r="G113" s="182">
        <f>SUM(G114:G126)</f>
        <v>0</v>
      </c>
      <c r="H113" s="182">
        <f t="shared" ref="H113:AH113" si="23">SUM(H114:H126)</f>
        <v>0</v>
      </c>
      <c r="I113" s="182">
        <f t="shared" si="23"/>
        <v>0</v>
      </c>
      <c r="J113" s="182">
        <f t="shared" si="23"/>
        <v>0</v>
      </c>
      <c r="K113" s="517">
        <f t="shared" si="23"/>
        <v>0</v>
      </c>
      <c r="L113" s="517">
        <f t="shared" si="23"/>
        <v>0</v>
      </c>
      <c r="M113" s="517">
        <f t="shared" si="23"/>
        <v>0</v>
      </c>
      <c r="N113" s="517">
        <f t="shared" ref="N113" si="24">SUM(N114:N126)</f>
        <v>0</v>
      </c>
      <c r="O113" s="182">
        <f t="shared" si="23"/>
        <v>0</v>
      </c>
      <c r="P113" s="182">
        <f t="shared" si="23"/>
        <v>0</v>
      </c>
      <c r="Q113" s="182">
        <f t="shared" si="23"/>
        <v>115510</v>
      </c>
      <c r="R113" s="184">
        <f t="shared" si="23"/>
        <v>115510</v>
      </c>
      <c r="S113" s="185">
        <f t="shared" si="23"/>
        <v>0</v>
      </c>
      <c r="T113" s="186">
        <f t="shared" si="23"/>
        <v>440</v>
      </c>
      <c r="U113" s="555">
        <f t="shared" ref="U113" si="25">SUM(U114:U126)</f>
        <v>2731</v>
      </c>
      <c r="V113" s="187">
        <f t="shared" si="23"/>
        <v>0</v>
      </c>
      <c r="W113" s="182">
        <f t="shared" si="23"/>
        <v>3171</v>
      </c>
      <c r="X113" s="186">
        <f t="shared" si="23"/>
        <v>0</v>
      </c>
      <c r="Y113" s="183">
        <f t="shared" si="23"/>
        <v>0</v>
      </c>
      <c r="Z113" s="183">
        <f t="shared" si="23"/>
        <v>0</v>
      </c>
      <c r="AA113" s="183">
        <f t="shared" si="23"/>
        <v>0</v>
      </c>
      <c r="AB113" s="183">
        <f t="shared" si="23"/>
        <v>0</v>
      </c>
      <c r="AC113" s="183">
        <f t="shared" si="23"/>
        <v>0</v>
      </c>
      <c r="AD113" s="187">
        <f t="shared" si="23"/>
        <v>0</v>
      </c>
      <c r="AE113" s="182">
        <f t="shared" si="23"/>
        <v>0</v>
      </c>
      <c r="AF113" s="182">
        <f t="shared" si="23"/>
        <v>0</v>
      </c>
      <c r="AG113" s="188">
        <f t="shared" si="23"/>
        <v>3171</v>
      </c>
      <c r="AH113" s="331">
        <f t="shared" si="23"/>
        <v>118681</v>
      </c>
      <c r="AJ113" s="319">
        <f>P113-(I113+J113+K113+L113+M113+N113+O113)</f>
        <v>0</v>
      </c>
      <c r="AK113" s="319">
        <f>R113-(F113+G113+H113+P113+Q113)</f>
        <v>0</v>
      </c>
      <c r="AL113" s="319">
        <f>W113-(T113+U113+V113)</f>
        <v>0</v>
      </c>
      <c r="AM113" s="319">
        <f>AE113-(X113+Y113+Z113+AA113+AB113+AC113+AD113)</f>
        <v>0</v>
      </c>
      <c r="AN113">
        <f>AG113-(S113+W113+AE113+AF113)</f>
        <v>0</v>
      </c>
      <c r="AO113">
        <f>AH113-(R113+AG113)</f>
        <v>0</v>
      </c>
    </row>
    <row r="114" spans="3:41" ht="12.75" customHeight="1" x14ac:dyDescent="0.2">
      <c r="C114" s="832" t="s">
        <v>111</v>
      </c>
      <c r="D114" s="81" t="s">
        <v>112</v>
      </c>
      <c r="E114" s="151"/>
      <c r="F114" s="67">
        <f>Other!G17</f>
        <v>0</v>
      </c>
      <c r="G114" s="67">
        <f>Other!H17</f>
        <v>0</v>
      </c>
      <c r="H114" s="67">
        <f>Other!I17</f>
        <v>0</v>
      </c>
      <c r="I114" s="67">
        <f>Other!J17</f>
        <v>0</v>
      </c>
      <c r="J114" s="67">
        <f>Other!K17</f>
        <v>0</v>
      </c>
      <c r="K114" s="67">
        <f>Other!L17</f>
        <v>0</v>
      </c>
      <c r="L114" s="67">
        <f>Other!M17</f>
        <v>0</v>
      </c>
      <c r="M114" s="67">
        <f>Other!N17</f>
        <v>0</v>
      </c>
      <c r="N114" s="67">
        <f>Other!O17</f>
        <v>0</v>
      </c>
      <c r="O114" s="67">
        <f>Other!P17</f>
        <v>0</v>
      </c>
      <c r="P114" s="121">
        <f t="shared" ref="P114:P126" si="26">SUM(I114:O114)</f>
        <v>0</v>
      </c>
      <c r="Q114" s="67">
        <f>Other!Q17</f>
        <v>13627</v>
      </c>
      <c r="R114" s="122">
        <f t="shared" ref="R114:R126" si="27">F114+G114+H114+P114+Q114</f>
        <v>13627</v>
      </c>
      <c r="S114" s="615">
        <f>Other!R17</f>
        <v>0</v>
      </c>
      <c r="T114" s="610">
        <f>Other!S17</f>
        <v>0</v>
      </c>
      <c r="U114" s="611">
        <f>Other!T17</f>
        <v>0</v>
      </c>
      <c r="V114" s="612">
        <f>Other!U17</f>
        <v>0</v>
      </c>
      <c r="W114" s="121">
        <f>SUM(T114:V114)</f>
        <v>0</v>
      </c>
      <c r="X114" s="610">
        <f>Other!V17</f>
        <v>0</v>
      </c>
      <c r="Y114" s="610">
        <f>Other!W17</f>
        <v>0</v>
      </c>
      <c r="Z114" s="610">
        <f>Other!X17</f>
        <v>0</v>
      </c>
      <c r="AA114" s="610">
        <f>Other!Y17</f>
        <v>0</v>
      </c>
      <c r="AB114" s="610">
        <f>Other!Z17</f>
        <v>0</v>
      </c>
      <c r="AC114" s="610">
        <f>Other!AA17</f>
        <v>0</v>
      </c>
      <c r="AD114" s="610">
        <f>Other!AB17</f>
        <v>0</v>
      </c>
      <c r="AE114" s="121">
        <f>SUM(X114:AD114)</f>
        <v>0</v>
      </c>
      <c r="AF114" s="121">
        <f>Other!AC17</f>
        <v>0</v>
      </c>
      <c r="AG114" s="290">
        <f t="shared" ref="AG114:AG125" si="28">S114+W114+AE114+AF114</f>
        <v>0</v>
      </c>
      <c r="AH114" s="327">
        <f t="shared" ref="AH114:AH129" si="29">R114+AG114</f>
        <v>13627</v>
      </c>
    </row>
    <row r="115" spans="3:41" x14ac:dyDescent="0.2">
      <c r="C115" s="833"/>
      <c r="D115" s="81" t="s">
        <v>113</v>
      </c>
      <c r="E115" s="151"/>
      <c r="F115" s="67">
        <f>Other!G18</f>
        <v>0</v>
      </c>
      <c r="G115" s="67">
        <f>Other!H18</f>
        <v>0</v>
      </c>
      <c r="H115" s="67">
        <f>Other!I18</f>
        <v>0</v>
      </c>
      <c r="I115" s="67">
        <f>Other!J18</f>
        <v>0</v>
      </c>
      <c r="J115" s="67">
        <f>Other!K18</f>
        <v>0</v>
      </c>
      <c r="K115" s="67">
        <f>Other!L18</f>
        <v>0</v>
      </c>
      <c r="L115" s="67">
        <f>Other!M18</f>
        <v>0</v>
      </c>
      <c r="M115" s="67">
        <f>Other!N18</f>
        <v>0</v>
      </c>
      <c r="N115" s="67">
        <f>Other!O18</f>
        <v>0</v>
      </c>
      <c r="O115" s="67">
        <f>Other!P18</f>
        <v>0</v>
      </c>
      <c r="P115" s="121">
        <f t="shared" si="26"/>
        <v>0</v>
      </c>
      <c r="Q115" s="67">
        <f>Other!Q18</f>
        <v>5527</v>
      </c>
      <c r="R115" s="122">
        <f t="shared" si="27"/>
        <v>5527</v>
      </c>
      <c r="S115" s="615">
        <f>Other!R18</f>
        <v>0</v>
      </c>
      <c r="T115" s="610">
        <f>Other!S18</f>
        <v>0</v>
      </c>
      <c r="U115" s="611">
        <f>Other!T18</f>
        <v>0</v>
      </c>
      <c r="V115" s="612">
        <f>Other!U18</f>
        <v>0</v>
      </c>
      <c r="W115" s="121">
        <f t="shared" ref="W115:W126" si="30">SUM(T115:V115)</f>
        <v>0</v>
      </c>
      <c r="X115" s="610">
        <f>Other!V18</f>
        <v>0</v>
      </c>
      <c r="Y115" s="610">
        <f>Other!W18</f>
        <v>0</v>
      </c>
      <c r="Z115" s="610">
        <f>Other!X18</f>
        <v>0</v>
      </c>
      <c r="AA115" s="610">
        <f>Other!Y18</f>
        <v>0</v>
      </c>
      <c r="AB115" s="610">
        <f>Other!Z18</f>
        <v>0</v>
      </c>
      <c r="AC115" s="610">
        <f>Other!AA18</f>
        <v>0</v>
      </c>
      <c r="AD115" s="610">
        <f>Other!AB18</f>
        <v>0</v>
      </c>
      <c r="AE115" s="121">
        <f t="shared" ref="AE115:AE129" si="31">SUM(X115:AD115)</f>
        <v>0</v>
      </c>
      <c r="AF115" s="121">
        <f>Other!AC18</f>
        <v>0</v>
      </c>
      <c r="AG115" s="290">
        <f t="shared" si="28"/>
        <v>0</v>
      </c>
      <c r="AH115" s="327">
        <f t="shared" si="29"/>
        <v>5527</v>
      </c>
    </row>
    <row r="116" spans="3:41" x14ac:dyDescent="0.2">
      <c r="C116" s="833"/>
      <c r="D116" s="81" t="s">
        <v>114</v>
      </c>
      <c r="E116" s="191"/>
      <c r="F116" s="67">
        <f>Other!G19</f>
        <v>0</v>
      </c>
      <c r="G116" s="67">
        <f>Other!H19</f>
        <v>0</v>
      </c>
      <c r="H116" s="67">
        <f>Other!I19</f>
        <v>0</v>
      </c>
      <c r="I116" s="67">
        <f>Other!J19</f>
        <v>0</v>
      </c>
      <c r="J116" s="67">
        <f>Other!K19</f>
        <v>0</v>
      </c>
      <c r="K116" s="67">
        <f>Other!L19</f>
        <v>0</v>
      </c>
      <c r="L116" s="67">
        <f>Other!M19</f>
        <v>0</v>
      </c>
      <c r="M116" s="67">
        <f>Other!N19</f>
        <v>0</v>
      </c>
      <c r="N116" s="67">
        <f>Other!O19</f>
        <v>0</v>
      </c>
      <c r="O116" s="67">
        <f>Other!P19</f>
        <v>0</v>
      </c>
      <c r="P116" s="121">
        <f t="shared" si="26"/>
        <v>0</v>
      </c>
      <c r="Q116" s="67">
        <f>Other!Q19</f>
        <v>4839</v>
      </c>
      <c r="R116" s="122">
        <f t="shared" si="27"/>
        <v>4839</v>
      </c>
      <c r="S116" s="615">
        <f>Other!R19</f>
        <v>0</v>
      </c>
      <c r="T116" s="610">
        <f>Other!S19</f>
        <v>0</v>
      </c>
      <c r="U116" s="611">
        <f>Other!T19</f>
        <v>0</v>
      </c>
      <c r="V116" s="612">
        <f>Other!U19</f>
        <v>0</v>
      </c>
      <c r="W116" s="121">
        <f t="shared" si="30"/>
        <v>0</v>
      </c>
      <c r="X116" s="610">
        <f>Other!V19</f>
        <v>0</v>
      </c>
      <c r="Y116" s="610">
        <f>Other!W19</f>
        <v>0</v>
      </c>
      <c r="Z116" s="610">
        <f>Other!X19</f>
        <v>0</v>
      </c>
      <c r="AA116" s="610">
        <f>Other!Y19</f>
        <v>0</v>
      </c>
      <c r="AB116" s="610">
        <f>Other!Z19</f>
        <v>0</v>
      </c>
      <c r="AC116" s="610">
        <f>Other!AA19</f>
        <v>0</v>
      </c>
      <c r="AD116" s="610">
        <f>Other!AB19</f>
        <v>0</v>
      </c>
      <c r="AE116" s="121">
        <f t="shared" si="31"/>
        <v>0</v>
      </c>
      <c r="AF116" s="121">
        <f>Other!AC19</f>
        <v>0</v>
      </c>
      <c r="AG116" s="290">
        <f t="shared" si="28"/>
        <v>0</v>
      </c>
      <c r="AH116" s="327">
        <f t="shared" si="29"/>
        <v>4839</v>
      </c>
    </row>
    <row r="117" spans="3:41" x14ac:dyDescent="0.2">
      <c r="C117" s="833"/>
      <c r="D117" s="81" t="s">
        <v>115</v>
      </c>
      <c r="E117" s="191"/>
      <c r="F117" s="67">
        <f>Other!G20</f>
        <v>0</v>
      </c>
      <c r="G117" s="67">
        <f>Other!H20</f>
        <v>0</v>
      </c>
      <c r="H117" s="67">
        <f>Other!I20</f>
        <v>0</v>
      </c>
      <c r="I117" s="67">
        <f>Other!J20</f>
        <v>0</v>
      </c>
      <c r="J117" s="67">
        <f>Other!K20</f>
        <v>0</v>
      </c>
      <c r="K117" s="67">
        <f>Other!L20</f>
        <v>0</v>
      </c>
      <c r="L117" s="67">
        <f>Other!M20</f>
        <v>0</v>
      </c>
      <c r="M117" s="67">
        <f>Other!N20</f>
        <v>0</v>
      </c>
      <c r="N117" s="67">
        <f>Other!O20</f>
        <v>0</v>
      </c>
      <c r="O117" s="67">
        <f>Other!P20</f>
        <v>0</v>
      </c>
      <c r="P117" s="121">
        <f t="shared" si="26"/>
        <v>0</v>
      </c>
      <c r="Q117" s="67">
        <f>Other!Q20</f>
        <v>33738</v>
      </c>
      <c r="R117" s="122">
        <f t="shared" si="27"/>
        <v>33738</v>
      </c>
      <c r="S117" s="615">
        <f>Other!R20</f>
        <v>0</v>
      </c>
      <c r="T117" s="610">
        <f>Other!S20</f>
        <v>0</v>
      </c>
      <c r="U117" s="611">
        <f>Other!T20</f>
        <v>0</v>
      </c>
      <c r="V117" s="612">
        <f>Other!U20</f>
        <v>0</v>
      </c>
      <c r="W117" s="121">
        <f t="shared" si="30"/>
        <v>0</v>
      </c>
      <c r="X117" s="610">
        <f>Other!V20</f>
        <v>0</v>
      </c>
      <c r="Y117" s="610">
        <f>Other!W20</f>
        <v>0</v>
      </c>
      <c r="Z117" s="610">
        <f>Other!X20</f>
        <v>0</v>
      </c>
      <c r="AA117" s="610">
        <f>Other!Y20</f>
        <v>0</v>
      </c>
      <c r="AB117" s="610">
        <f>Other!Z20</f>
        <v>0</v>
      </c>
      <c r="AC117" s="610">
        <f>Other!AA20</f>
        <v>0</v>
      </c>
      <c r="AD117" s="610">
        <f>Other!AB20</f>
        <v>0</v>
      </c>
      <c r="AE117" s="121">
        <f t="shared" si="31"/>
        <v>0</v>
      </c>
      <c r="AF117" s="121">
        <f>Other!AC20</f>
        <v>0</v>
      </c>
      <c r="AG117" s="290">
        <f t="shared" si="28"/>
        <v>0</v>
      </c>
      <c r="AH117" s="327">
        <f t="shared" si="29"/>
        <v>33738</v>
      </c>
    </row>
    <row r="118" spans="3:41" x14ac:dyDescent="0.2">
      <c r="C118" s="833"/>
      <c r="D118" s="81" t="s">
        <v>116</v>
      </c>
      <c r="E118" s="191"/>
      <c r="F118" s="67">
        <f>Other!G21</f>
        <v>0</v>
      </c>
      <c r="G118" s="67">
        <f>Other!H21</f>
        <v>0</v>
      </c>
      <c r="H118" s="67">
        <f>Other!I21</f>
        <v>0</v>
      </c>
      <c r="I118" s="67">
        <f>Other!J21</f>
        <v>0</v>
      </c>
      <c r="J118" s="67">
        <f>Other!K21</f>
        <v>0</v>
      </c>
      <c r="K118" s="67">
        <f>Other!L21</f>
        <v>0</v>
      </c>
      <c r="L118" s="67">
        <f>Other!M21</f>
        <v>0</v>
      </c>
      <c r="M118" s="67">
        <f>Other!N21</f>
        <v>0</v>
      </c>
      <c r="N118" s="67">
        <f>Other!O21</f>
        <v>0</v>
      </c>
      <c r="O118" s="67">
        <f>Other!P21</f>
        <v>0</v>
      </c>
      <c r="P118" s="121">
        <f t="shared" si="26"/>
        <v>0</v>
      </c>
      <c r="Q118" s="67">
        <f>Other!Q21</f>
        <v>5433</v>
      </c>
      <c r="R118" s="122">
        <f t="shared" si="27"/>
        <v>5433</v>
      </c>
      <c r="S118" s="615">
        <f>Other!R21</f>
        <v>0</v>
      </c>
      <c r="T118" s="610">
        <f>Other!S21</f>
        <v>0</v>
      </c>
      <c r="U118" s="611">
        <f>Other!T21</f>
        <v>0</v>
      </c>
      <c r="V118" s="612">
        <f>Other!U21</f>
        <v>0</v>
      </c>
      <c r="W118" s="121">
        <f t="shared" si="30"/>
        <v>0</v>
      </c>
      <c r="X118" s="610">
        <f>Other!V21</f>
        <v>0</v>
      </c>
      <c r="Y118" s="610">
        <f>Other!W21</f>
        <v>0</v>
      </c>
      <c r="Z118" s="610">
        <f>Other!X21</f>
        <v>0</v>
      </c>
      <c r="AA118" s="610">
        <f>Other!Y21</f>
        <v>0</v>
      </c>
      <c r="AB118" s="610">
        <f>Other!Z21</f>
        <v>0</v>
      </c>
      <c r="AC118" s="610">
        <f>Other!AA21</f>
        <v>0</v>
      </c>
      <c r="AD118" s="610">
        <f>Other!AB21</f>
        <v>0</v>
      </c>
      <c r="AE118" s="121">
        <f t="shared" si="31"/>
        <v>0</v>
      </c>
      <c r="AF118" s="121">
        <f>Other!AC21</f>
        <v>0</v>
      </c>
      <c r="AG118" s="290">
        <f t="shared" si="28"/>
        <v>0</v>
      </c>
      <c r="AH118" s="327">
        <f t="shared" si="29"/>
        <v>5433</v>
      </c>
    </row>
    <row r="119" spans="3:41" x14ac:dyDescent="0.2">
      <c r="C119" s="833"/>
      <c r="D119" s="81" t="s">
        <v>117</v>
      </c>
      <c r="E119" s="191"/>
      <c r="F119" s="67">
        <f>Other!G22</f>
        <v>0</v>
      </c>
      <c r="G119" s="67">
        <f>Other!H22</f>
        <v>0</v>
      </c>
      <c r="H119" s="67">
        <f>Other!I22</f>
        <v>0</v>
      </c>
      <c r="I119" s="67">
        <f>Other!J22</f>
        <v>0</v>
      </c>
      <c r="J119" s="67">
        <f>Other!K22</f>
        <v>0</v>
      </c>
      <c r="K119" s="67">
        <f>Other!L22</f>
        <v>0</v>
      </c>
      <c r="L119" s="67">
        <f>Other!M22</f>
        <v>0</v>
      </c>
      <c r="M119" s="67">
        <f>Other!N22</f>
        <v>0</v>
      </c>
      <c r="N119" s="67">
        <f>Other!O22</f>
        <v>0</v>
      </c>
      <c r="O119" s="67">
        <f>Other!P22</f>
        <v>0</v>
      </c>
      <c r="P119" s="121">
        <f t="shared" si="26"/>
        <v>0</v>
      </c>
      <c r="Q119" s="67">
        <f>Other!Q22</f>
        <v>5748</v>
      </c>
      <c r="R119" s="122">
        <f t="shared" si="27"/>
        <v>5748</v>
      </c>
      <c r="S119" s="615">
        <f>Other!R22</f>
        <v>0</v>
      </c>
      <c r="T119" s="610">
        <f>Other!S22</f>
        <v>0</v>
      </c>
      <c r="U119" s="611">
        <f>Other!T22</f>
        <v>0</v>
      </c>
      <c r="V119" s="612">
        <f>Other!U22</f>
        <v>0</v>
      </c>
      <c r="W119" s="121">
        <f t="shared" si="30"/>
        <v>0</v>
      </c>
      <c r="X119" s="610">
        <f>Other!V22</f>
        <v>0</v>
      </c>
      <c r="Y119" s="610">
        <f>Other!W22</f>
        <v>0</v>
      </c>
      <c r="Z119" s="610">
        <f>Other!X22</f>
        <v>0</v>
      </c>
      <c r="AA119" s="610">
        <f>Other!Y22</f>
        <v>0</v>
      </c>
      <c r="AB119" s="610">
        <f>Other!Z22</f>
        <v>0</v>
      </c>
      <c r="AC119" s="610">
        <f>Other!AA22</f>
        <v>0</v>
      </c>
      <c r="AD119" s="610">
        <f>Other!AB22</f>
        <v>0</v>
      </c>
      <c r="AE119" s="121">
        <f t="shared" si="31"/>
        <v>0</v>
      </c>
      <c r="AF119" s="121">
        <f>Other!AC22</f>
        <v>0</v>
      </c>
      <c r="AG119" s="290">
        <f t="shared" si="28"/>
        <v>0</v>
      </c>
      <c r="AH119" s="327">
        <f t="shared" si="29"/>
        <v>5748</v>
      </c>
    </row>
    <row r="120" spans="3:41" x14ac:dyDescent="0.2">
      <c r="C120" s="833"/>
      <c r="D120" s="81" t="s">
        <v>118</v>
      </c>
      <c r="E120" s="191"/>
      <c r="F120" s="67">
        <f>Other!G23</f>
        <v>0</v>
      </c>
      <c r="G120" s="67">
        <f>Other!H23</f>
        <v>0</v>
      </c>
      <c r="H120" s="67">
        <f>Other!I23</f>
        <v>0</v>
      </c>
      <c r="I120" s="67">
        <f>Other!J23</f>
        <v>0</v>
      </c>
      <c r="J120" s="67">
        <f>Other!K23</f>
        <v>0</v>
      </c>
      <c r="K120" s="67">
        <f>Other!L23</f>
        <v>0</v>
      </c>
      <c r="L120" s="67">
        <f>Other!M23</f>
        <v>0</v>
      </c>
      <c r="M120" s="67">
        <f>Other!N23</f>
        <v>0</v>
      </c>
      <c r="N120" s="67">
        <f>Other!O23</f>
        <v>0</v>
      </c>
      <c r="O120" s="67">
        <f>Other!P23</f>
        <v>0</v>
      </c>
      <c r="P120" s="121">
        <f t="shared" si="26"/>
        <v>0</v>
      </c>
      <c r="Q120" s="67">
        <f>Other!Q23</f>
        <v>14060</v>
      </c>
      <c r="R120" s="122">
        <f t="shared" si="27"/>
        <v>14060</v>
      </c>
      <c r="S120" s="615">
        <f>Other!R23</f>
        <v>0</v>
      </c>
      <c r="T120" s="610">
        <f>Other!S23</f>
        <v>0</v>
      </c>
      <c r="U120" s="611">
        <f>Other!T23</f>
        <v>0</v>
      </c>
      <c r="V120" s="612">
        <f>Other!U23</f>
        <v>0</v>
      </c>
      <c r="W120" s="121">
        <f t="shared" si="30"/>
        <v>0</v>
      </c>
      <c r="X120" s="610">
        <f>Other!V23</f>
        <v>0</v>
      </c>
      <c r="Y120" s="610">
        <f>Other!W23</f>
        <v>0</v>
      </c>
      <c r="Z120" s="610">
        <f>Other!X23</f>
        <v>0</v>
      </c>
      <c r="AA120" s="610">
        <f>Other!Y23</f>
        <v>0</v>
      </c>
      <c r="AB120" s="610">
        <f>Other!Z23</f>
        <v>0</v>
      </c>
      <c r="AC120" s="610">
        <f>Other!AA23</f>
        <v>0</v>
      </c>
      <c r="AD120" s="610">
        <f>Other!AB23</f>
        <v>0</v>
      </c>
      <c r="AE120" s="121">
        <f t="shared" si="31"/>
        <v>0</v>
      </c>
      <c r="AF120" s="121">
        <f>Other!AC23</f>
        <v>0</v>
      </c>
      <c r="AG120" s="290">
        <f t="shared" si="28"/>
        <v>0</v>
      </c>
      <c r="AH120" s="327">
        <f t="shared" si="29"/>
        <v>14060</v>
      </c>
    </row>
    <row r="121" spans="3:41" x14ac:dyDescent="0.2">
      <c r="C121" s="833"/>
      <c r="D121" s="81" t="s">
        <v>119</v>
      </c>
      <c r="E121" s="191"/>
      <c r="F121" s="67">
        <f>Other!G24</f>
        <v>0</v>
      </c>
      <c r="G121" s="67">
        <f>Other!H24</f>
        <v>0</v>
      </c>
      <c r="H121" s="67">
        <f>Other!I24</f>
        <v>0</v>
      </c>
      <c r="I121" s="67">
        <f>Other!J24</f>
        <v>0</v>
      </c>
      <c r="J121" s="67">
        <f>Other!K24</f>
        <v>0</v>
      </c>
      <c r="K121" s="67">
        <f>Other!L24</f>
        <v>0</v>
      </c>
      <c r="L121" s="67">
        <f>Other!M24</f>
        <v>0</v>
      </c>
      <c r="M121" s="67">
        <f>Other!N24</f>
        <v>0</v>
      </c>
      <c r="N121" s="67">
        <f>Other!O24</f>
        <v>0</v>
      </c>
      <c r="O121" s="67">
        <f>Other!P24</f>
        <v>0</v>
      </c>
      <c r="P121" s="121">
        <f t="shared" si="26"/>
        <v>0</v>
      </c>
      <c r="Q121" s="67">
        <f>Other!Q24</f>
        <v>2760</v>
      </c>
      <c r="R121" s="122">
        <f t="shared" si="27"/>
        <v>2760</v>
      </c>
      <c r="S121" s="615">
        <f>Other!R24</f>
        <v>0</v>
      </c>
      <c r="T121" s="610">
        <f>Other!S24</f>
        <v>0</v>
      </c>
      <c r="U121" s="611">
        <f>Other!T24</f>
        <v>0</v>
      </c>
      <c r="V121" s="612">
        <f>Other!U24</f>
        <v>0</v>
      </c>
      <c r="W121" s="121">
        <f t="shared" si="30"/>
        <v>0</v>
      </c>
      <c r="X121" s="610">
        <f>Other!V24</f>
        <v>0</v>
      </c>
      <c r="Y121" s="610">
        <f>Other!W24</f>
        <v>0</v>
      </c>
      <c r="Z121" s="610">
        <f>Other!X24</f>
        <v>0</v>
      </c>
      <c r="AA121" s="610">
        <f>Other!Y24</f>
        <v>0</v>
      </c>
      <c r="AB121" s="610">
        <f>Other!Z24</f>
        <v>0</v>
      </c>
      <c r="AC121" s="610">
        <f>Other!AA24</f>
        <v>0</v>
      </c>
      <c r="AD121" s="610">
        <f>Other!AB24</f>
        <v>0</v>
      </c>
      <c r="AE121" s="121">
        <f t="shared" si="31"/>
        <v>0</v>
      </c>
      <c r="AF121" s="121">
        <f>Other!AC24</f>
        <v>0</v>
      </c>
      <c r="AG121" s="290">
        <f t="shared" si="28"/>
        <v>0</v>
      </c>
      <c r="AH121" s="327">
        <f t="shared" si="29"/>
        <v>2760</v>
      </c>
    </row>
    <row r="122" spans="3:41" x14ac:dyDescent="0.2">
      <c r="C122" s="833"/>
      <c r="D122" s="81" t="s">
        <v>120</v>
      </c>
      <c r="E122" s="191"/>
      <c r="F122" s="67">
        <f>Other!G25</f>
        <v>0</v>
      </c>
      <c r="G122" s="67">
        <f>Other!H25</f>
        <v>0</v>
      </c>
      <c r="H122" s="67">
        <f>Other!I25</f>
        <v>0</v>
      </c>
      <c r="I122" s="67">
        <f>Other!J25</f>
        <v>0</v>
      </c>
      <c r="J122" s="67">
        <f>Other!K25</f>
        <v>0</v>
      </c>
      <c r="K122" s="67">
        <f>Other!L25</f>
        <v>0</v>
      </c>
      <c r="L122" s="67">
        <f>Other!M25</f>
        <v>0</v>
      </c>
      <c r="M122" s="67">
        <f>Other!N25</f>
        <v>0</v>
      </c>
      <c r="N122" s="67">
        <f>Other!O25</f>
        <v>0</v>
      </c>
      <c r="O122" s="67">
        <f>Other!P25</f>
        <v>0</v>
      </c>
      <c r="P122" s="121">
        <f t="shared" si="26"/>
        <v>0</v>
      </c>
      <c r="Q122" s="67">
        <f>Other!Q25</f>
        <v>12043</v>
      </c>
      <c r="R122" s="122">
        <f t="shared" si="27"/>
        <v>12043</v>
      </c>
      <c r="S122" s="615">
        <f>Other!R25</f>
        <v>0</v>
      </c>
      <c r="T122" s="610">
        <f>Other!S25</f>
        <v>0</v>
      </c>
      <c r="U122" s="611">
        <f>Other!T25</f>
        <v>0</v>
      </c>
      <c r="V122" s="612">
        <f>Other!U25</f>
        <v>0</v>
      </c>
      <c r="W122" s="121">
        <f t="shared" si="30"/>
        <v>0</v>
      </c>
      <c r="X122" s="610">
        <f>Other!V25</f>
        <v>0</v>
      </c>
      <c r="Y122" s="610">
        <f>Other!W25</f>
        <v>0</v>
      </c>
      <c r="Z122" s="610">
        <f>Other!X25</f>
        <v>0</v>
      </c>
      <c r="AA122" s="610">
        <f>Other!Y25</f>
        <v>0</v>
      </c>
      <c r="AB122" s="610">
        <f>Other!Z25</f>
        <v>0</v>
      </c>
      <c r="AC122" s="610">
        <f>Other!AA25</f>
        <v>0</v>
      </c>
      <c r="AD122" s="610">
        <f>Other!AB25</f>
        <v>0</v>
      </c>
      <c r="AE122" s="121">
        <f t="shared" si="31"/>
        <v>0</v>
      </c>
      <c r="AF122" s="121">
        <f>Other!AC25</f>
        <v>0</v>
      </c>
      <c r="AG122" s="290">
        <f t="shared" si="28"/>
        <v>0</v>
      </c>
      <c r="AH122" s="327">
        <f t="shared" si="29"/>
        <v>12043</v>
      </c>
    </row>
    <row r="123" spans="3:41" x14ac:dyDescent="0.2">
      <c r="C123" s="833"/>
      <c r="D123" s="81" t="s">
        <v>121</v>
      </c>
      <c r="E123" s="191"/>
      <c r="F123" s="67">
        <f>Other!G26</f>
        <v>0</v>
      </c>
      <c r="G123" s="67">
        <f>Other!H26</f>
        <v>0</v>
      </c>
      <c r="H123" s="67">
        <f>Other!I26</f>
        <v>0</v>
      </c>
      <c r="I123" s="67">
        <f>Other!J26</f>
        <v>0</v>
      </c>
      <c r="J123" s="67">
        <f>Other!K26</f>
        <v>0</v>
      </c>
      <c r="K123" s="67">
        <f>Other!L26</f>
        <v>0</v>
      </c>
      <c r="L123" s="67">
        <f>Other!M26</f>
        <v>0</v>
      </c>
      <c r="M123" s="67">
        <f>Other!N26</f>
        <v>0</v>
      </c>
      <c r="N123" s="67">
        <f>Other!O26</f>
        <v>0</v>
      </c>
      <c r="O123" s="67">
        <f>Other!P26</f>
        <v>0</v>
      </c>
      <c r="P123" s="121">
        <f t="shared" si="26"/>
        <v>0</v>
      </c>
      <c r="Q123" s="67">
        <f>Other!Q26</f>
        <v>472</v>
      </c>
      <c r="R123" s="122">
        <f t="shared" si="27"/>
        <v>472</v>
      </c>
      <c r="S123" s="615">
        <f>Other!R26</f>
        <v>0</v>
      </c>
      <c r="T123" s="610">
        <f>Other!S26</f>
        <v>0</v>
      </c>
      <c r="U123" s="611">
        <f>Other!T26</f>
        <v>0</v>
      </c>
      <c r="V123" s="612">
        <f>Other!U26</f>
        <v>0</v>
      </c>
      <c r="W123" s="121">
        <f t="shared" si="30"/>
        <v>0</v>
      </c>
      <c r="X123" s="610">
        <f>Other!V26</f>
        <v>0</v>
      </c>
      <c r="Y123" s="610">
        <f>Other!W26</f>
        <v>0</v>
      </c>
      <c r="Z123" s="610">
        <f>Other!X26</f>
        <v>0</v>
      </c>
      <c r="AA123" s="610">
        <f>Other!Y26</f>
        <v>0</v>
      </c>
      <c r="AB123" s="610">
        <f>Other!Z26</f>
        <v>0</v>
      </c>
      <c r="AC123" s="610">
        <f>Other!AA26</f>
        <v>0</v>
      </c>
      <c r="AD123" s="610">
        <f>Other!AB26</f>
        <v>0</v>
      </c>
      <c r="AE123" s="121">
        <f t="shared" si="31"/>
        <v>0</v>
      </c>
      <c r="AF123" s="121">
        <f>Other!AC26</f>
        <v>0</v>
      </c>
      <c r="AG123" s="290">
        <f t="shared" si="28"/>
        <v>0</v>
      </c>
      <c r="AH123" s="327">
        <f t="shared" si="29"/>
        <v>472</v>
      </c>
    </row>
    <row r="124" spans="3:41" x14ac:dyDescent="0.2">
      <c r="C124" s="833"/>
      <c r="D124" s="81" t="s">
        <v>122</v>
      </c>
      <c r="E124" s="191"/>
      <c r="F124" s="67">
        <f>Other!G27</f>
        <v>0</v>
      </c>
      <c r="G124" s="67">
        <f>Other!H27</f>
        <v>0</v>
      </c>
      <c r="H124" s="67">
        <f>Other!I27</f>
        <v>0</v>
      </c>
      <c r="I124" s="67">
        <f>Other!J27</f>
        <v>0</v>
      </c>
      <c r="J124" s="67">
        <f>Other!K27</f>
        <v>0</v>
      </c>
      <c r="K124" s="67">
        <f>Other!L27</f>
        <v>0</v>
      </c>
      <c r="L124" s="67">
        <f>Other!M27</f>
        <v>0</v>
      </c>
      <c r="M124" s="67">
        <f>Other!N27</f>
        <v>0</v>
      </c>
      <c r="N124" s="67">
        <f>Other!O27</f>
        <v>0</v>
      </c>
      <c r="O124" s="67">
        <f>Other!P27</f>
        <v>0</v>
      </c>
      <c r="P124" s="121">
        <f t="shared" si="26"/>
        <v>0</v>
      </c>
      <c r="Q124" s="67">
        <f>Other!Q27</f>
        <v>7889</v>
      </c>
      <c r="R124" s="122">
        <f t="shared" si="27"/>
        <v>7889</v>
      </c>
      <c r="S124" s="615">
        <f>Other!R27</f>
        <v>0</v>
      </c>
      <c r="T124" s="610">
        <f>Other!S27</f>
        <v>0</v>
      </c>
      <c r="U124" s="611">
        <f>Other!T27</f>
        <v>0</v>
      </c>
      <c r="V124" s="612">
        <f>Other!U27</f>
        <v>0</v>
      </c>
      <c r="W124" s="121">
        <f t="shared" si="30"/>
        <v>0</v>
      </c>
      <c r="X124" s="610">
        <f>Other!V27</f>
        <v>0</v>
      </c>
      <c r="Y124" s="610">
        <f>Other!W27</f>
        <v>0</v>
      </c>
      <c r="Z124" s="610">
        <f>Other!X27</f>
        <v>0</v>
      </c>
      <c r="AA124" s="610">
        <f>Other!Y27</f>
        <v>0</v>
      </c>
      <c r="AB124" s="610">
        <f>Other!Z27</f>
        <v>0</v>
      </c>
      <c r="AC124" s="610">
        <f>Other!AA27</f>
        <v>0</v>
      </c>
      <c r="AD124" s="610">
        <f>Other!AB27</f>
        <v>0</v>
      </c>
      <c r="AE124" s="121">
        <f t="shared" si="31"/>
        <v>0</v>
      </c>
      <c r="AF124" s="121">
        <f>Other!AC27</f>
        <v>0</v>
      </c>
      <c r="AG124" s="290">
        <f t="shared" si="28"/>
        <v>0</v>
      </c>
      <c r="AH124" s="327">
        <f t="shared" si="29"/>
        <v>7889</v>
      </c>
    </row>
    <row r="125" spans="3:41" x14ac:dyDescent="0.2">
      <c r="C125" s="833"/>
      <c r="D125" s="81" t="s">
        <v>123</v>
      </c>
      <c r="E125" s="191"/>
      <c r="F125" s="67">
        <f>Other!G28</f>
        <v>0</v>
      </c>
      <c r="G125" s="67">
        <f>Other!H28</f>
        <v>0</v>
      </c>
      <c r="H125" s="67">
        <f>Other!I28</f>
        <v>0</v>
      </c>
      <c r="I125" s="67">
        <f>Other!J28</f>
        <v>0</v>
      </c>
      <c r="J125" s="67">
        <f>Other!K28</f>
        <v>0</v>
      </c>
      <c r="K125" s="67">
        <f>Other!L28</f>
        <v>0</v>
      </c>
      <c r="L125" s="67">
        <f>Other!M28</f>
        <v>0</v>
      </c>
      <c r="M125" s="67">
        <f>Other!N28</f>
        <v>0</v>
      </c>
      <c r="N125" s="67">
        <f>Other!O28</f>
        <v>0</v>
      </c>
      <c r="O125" s="67">
        <f>Other!P28</f>
        <v>0</v>
      </c>
      <c r="P125" s="121">
        <f t="shared" si="26"/>
        <v>0</v>
      </c>
      <c r="Q125" s="628">
        <f>Other!Q28-U125</f>
        <v>8711</v>
      </c>
      <c r="R125" s="122">
        <f t="shared" si="27"/>
        <v>8711</v>
      </c>
      <c r="S125" s="615">
        <f>Other!R28</f>
        <v>0</v>
      </c>
      <c r="T125" s="610">
        <f>Other!S28</f>
        <v>440</v>
      </c>
      <c r="U125" s="611">
        <f>Insurance!F25</f>
        <v>2731</v>
      </c>
      <c r="V125" s="612">
        <f>Other!U28</f>
        <v>0</v>
      </c>
      <c r="W125" s="121">
        <f t="shared" si="30"/>
        <v>3171</v>
      </c>
      <c r="X125" s="610">
        <f>Other!V28</f>
        <v>0</v>
      </c>
      <c r="Y125" s="610">
        <f>Other!W28</f>
        <v>0</v>
      </c>
      <c r="Z125" s="610">
        <f>Other!X28</f>
        <v>0</v>
      </c>
      <c r="AA125" s="610">
        <f>Other!Y28</f>
        <v>0</v>
      </c>
      <c r="AB125" s="610">
        <f>Other!Z28</f>
        <v>0</v>
      </c>
      <c r="AC125" s="610">
        <f>Other!AA28</f>
        <v>0</v>
      </c>
      <c r="AD125" s="610">
        <f>Other!AB28</f>
        <v>0</v>
      </c>
      <c r="AE125" s="121">
        <f t="shared" si="31"/>
        <v>0</v>
      </c>
      <c r="AF125" s="121">
        <f>Other!AC28</f>
        <v>0</v>
      </c>
      <c r="AG125" s="290">
        <f t="shared" si="28"/>
        <v>3171</v>
      </c>
      <c r="AH125" s="327">
        <f t="shared" si="29"/>
        <v>11882</v>
      </c>
    </row>
    <row r="126" spans="3:41" x14ac:dyDescent="0.2">
      <c r="C126" s="575"/>
      <c r="D126" s="81" t="s">
        <v>124</v>
      </c>
      <c r="E126" s="191"/>
      <c r="F126" s="100">
        <f>Other!G30</f>
        <v>0</v>
      </c>
      <c r="G126" s="100">
        <f>Other!H30</f>
        <v>0</v>
      </c>
      <c r="H126" s="100">
        <f>Other!I30</f>
        <v>0</v>
      </c>
      <c r="I126" s="100">
        <f>Other!J30</f>
        <v>0</v>
      </c>
      <c r="J126" s="100">
        <f>Other!K30</f>
        <v>0</v>
      </c>
      <c r="K126" s="100">
        <f>Other!L30</f>
        <v>0</v>
      </c>
      <c r="L126" s="100">
        <f>Other!M30</f>
        <v>0</v>
      </c>
      <c r="M126" s="100">
        <f>Other!N30</f>
        <v>0</v>
      </c>
      <c r="N126" s="100">
        <f>Other!O30</f>
        <v>0</v>
      </c>
      <c r="O126" s="100">
        <f>Other!P30</f>
        <v>0</v>
      </c>
      <c r="P126" s="121">
        <f t="shared" si="26"/>
        <v>0</v>
      </c>
      <c r="Q126" s="100">
        <f>Other!Q30</f>
        <v>663</v>
      </c>
      <c r="R126" s="122">
        <f t="shared" si="27"/>
        <v>663</v>
      </c>
      <c r="S126" s="123">
        <f>Other!R30</f>
        <v>0</v>
      </c>
      <c r="T126" s="124">
        <f>Other!S30</f>
        <v>0</v>
      </c>
      <c r="U126" s="549">
        <f>Other!T30</f>
        <v>0</v>
      </c>
      <c r="V126" s="125">
        <f>Other!U30</f>
        <v>0</v>
      </c>
      <c r="W126" s="121">
        <f t="shared" si="30"/>
        <v>0</v>
      </c>
      <c r="X126" s="124">
        <f>Other!V30</f>
        <v>0</v>
      </c>
      <c r="Y126" s="124">
        <f>Other!W30</f>
        <v>0</v>
      </c>
      <c r="Z126" s="124">
        <f>Other!X30</f>
        <v>0</v>
      </c>
      <c r="AA126" s="124">
        <f>Other!Y30</f>
        <v>0</v>
      </c>
      <c r="AB126" s="124">
        <f>Other!Z30</f>
        <v>0</v>
      </c>
      <c r="AC126" s="124">
        <f>Other!AA30</f>
        <v>0</v>
      </c>
      <c r="AD126" s="124">
        <f>Other!AB30</f>
        <v>0</v>
      </c>
      <c r="AE126" s="121">
        <f t="shared" si="31"/>
        <v>0</v>
      </c>
      <c r="AF126" s="116">
        <f>Other!AC30</f>
        <v>0</v>
      </c>
      <c r="AG126" s="153">
        <v>0</v>
      </c>
      <c r="AH126" s="327">
        <f t="shared" si="29"/>
        <v>663</v>
      </c>
    </row>
    <row r="127" spans="3:41" x14ac:dyDescent="0.2">
      <c r="C127" s="87"/>
      <c r="D127" s="81"/>
      <c r="E127" s="191"/>
      <c r="F127" s="100"/>
      <c r="G127" s="100"/>
      <c r="H127" s="100"/>
      <c r="I127" s="101"/>
      <c r="J127" s="101"/>
      <c r="K127" s="101"/>
      <c r="L127" s="101"/>
      <c r="M127" s="101"/>
      <c r="N127" s="68"/>
      <c r="O127" s="101"/>
      <c r="P127" s="121"/>
      <c r="Q127" s="100"/>
      <c r="R127" s="122"/>
      <c r="S127" s="154"/>
      <c r="T127" s="155"/>
      <c r="U127" s="552"/>
      <c r="V127" s="156"/>
      <c r="W127" s="158"/>
      <c r="X127" s="155"/>
      <c r="Y127" s="157"/>
      <c r="Z127" s="157"/>
      <c r="AA127" s="157"/>
      <c r="AB127" s="157"/>
      <c r="AC127" s="157"/>
      <c r="AD127" s="156"/>
      <c r="AE127" s="158"/>
      <c r="AF127" s="158"/>
      <c r="AG127" s="193"/>
      <c r="AH127" s="332"/>
    </row>
    <row r="128" spans="3:41" x14ac:dyDescent="0.2">
      <c r="C128" s="80" t="s">
        <v>125</v>
      </c>
      <c r="D128" s="194"/>
      <c r="E128" s="151"/>
      <c r="F128" s="67">
        <f>Other!G29</f>
        <v>0</v>
      </c>
      <c r="G128" s="67">
        <f>Other!H29</f>
        <v>860</v>
      </c>
      <c r="H128" s="67">
        <f>Other!I29</f>
        <v>3118</v>
      </c>
      <c r="I128" s="67">
        <f>Other!J29</f>
        <v>3</v>
      </c>
      <c r="J128" s="67">
        <f>Other!K29</f>
        <v>0</v>
      </c>
      <c r="K128" s="67">
        <f>Other!L29</f>
        <v>408</v>
      </c>
      <c r="L128" s="67">
        <f>Other!M29</f>
        <v>276</v>
      </c>
      <c r="M128" s="67">
        <f>Other!N29</f>
        <v>0</v>
      </c>
      <c r="N128" s="67">
        <f>Other!O29</f>
        <v>0</v>
      </c>
      <c r="O128" s="67">
        <f>Other!P29</f>
        <v>534</v>
      </c>
      <c r="P128" s="182">
        <f>SUM(I128:O128)</f>
        <v>1221</v>
      </c>
      <c r="Q128" s="67">
        <f>Other!Q29</f>
        <v>80</v>
      </c>
      <c r="R128" s="184">
        <f>F128+G128+H128+P128+Q128</f>
        <v>5279</v>
      </c>
      <c r="S128" s="185">
        <f>Other!R29</f>
        <v>495</v>
      </c>
      <c r="T128" s="186">
        <f>Other!S29</f>
        <v>22</v>
      </c>
      <c r="U128" s="555">
        <f>Other!T29</f>
        <v>0</v>
      </c>
      <c r="V128" s="187">
        <f>Other!U29</f>
        <v>0</v>
      </c>
      <c r="W128" s="182">
        <f>SUM(T128:V128)</f>
        <v>22</v>
      </c>
      <c r="X128" s="186">
        <f>Other!V29</f>
        <v>0</v>
      </c>
      <c r="Y128" s="186">
        <f>Other!W29</f>
        <v>0</v>
      </c>
      <c r="Z128" s="186">
        <f>Other!X29</f>
        <v>0</v>
      </c>
      <c r="AA128" s="186">
        <f>Other!Y29</f>
        <v>0</v>
      </c>
      <c r="AB128" s="186">
        <f>Other!Z29</f>
        <v>0</v>
      </c>
      <c r="AC128" s="186">
        <f>Other!AA29</f>
        <v>0</v>
      </c>
      <c r="AD128" s="186">
        <f>Other!AB29</f>
        <v>-580</v>
      </c>
      <c r="AE128" s="182">
        <f t="shared" si="31"/>
        <v>-580</v>
      </c>
      <c r="AF128" s="182">
        <f>Other!AC29</f>
        <v>40</v>
      </c>
      <c r="AG128" s="188">
        <f>S128+W128+AE128+AF128</f>
        <v>-23</v>
      </c>
      <c r="AH128" s="331">
        <f t="shared" si="29"/>
        <v>5256</v>
      </c>
    </row>
    <row r="129" spans="3:42" x14ac:dyDescent="0.2">
      <c r="C129" s="80" t="s">
        <v>126</v>
      </c>
      <c r="D129" s="194"/>
      <c r="E129" s="151"/>
      <c r="F129" s="67">
        <f>Other!G31</f>
        <v>4090</v>
      </c>
      <c r="G129" s="67">
        <f>Other!H31</f>
        <v>7846</v>
      </c>
      <c r="H129" s="67">
        <f>Other!I31</f>
        <v>29608</v>
      </c>
      <c r="I129" s="67">
        <f>Other!J31</f>
        <v>0</v>
      </c>
      <c r="J129" s="67">
        <f>Other!K31</f>
        <v>0</v>
      </c>
      <c r="K129" s="67">
        <f>Other!L31</f>
        <v>7926</v>
      </c>
      <c r="L129" s="67">
        <f>Other!M31</f>
        <v>0</v>
      </c>
      <c r="M129" s="67">
        <f>Other!N31</f>
        <v>0</v>
      </c>
      <c r="N129" s="67">
        <f>Other!O31</f>
        <v>0</v>
      </c>
      <c r="O129" s="67">
        <f>Other!P31</f>
        <v>48</v>
      </c>
      <c r="P129" s="182">
        <f>SUM(I129:O129)</f>
        <v>7974</v>
      </c>
      <c r="Q129" s="67">
        <f>Other!Q31</f>
        <v>1263</v>
      </c>
      <c r="R129" s="184">
        <f>F129+G129+H129+P129+Q129</f>
        <v>50781</v>
      </c>
      <c r="S129" s="185">
        <f>Other!R31</f>
        <v>2766</v>
      </c>
      <c r="T129" s="186">
        <f>Other!S31</f>
        <v>161</v>
      </c>
      <c r="U129" s="555">
        <f>Other!T31</f>
        <v>0</v>
      </c>
      <c r="V129" s="187">
        <f>Other!U31</f>
        <v>-428</v>
      </c>
      <c r="W129" s="182">
        <f>SUM(T129:V129)</f>
        <v>-267</v>
      </c>
      <c r="X129" s="186">
        <f>Other!V31</f>
        <v>0</v>
      </c>
      <c r="Y129" s="186">
        <f>Other!W31</f>
        <v>0</v>
      </c>
      <c r="Z129" s="186">
        <f>Other!X31</f>
        <v>0</v>
      </c>
      <c r="AA129" s="186">
        <f>Other!Y31</f>
        <v>0</v>
      </c>
      <c r="AB129" s="186">
        <f>Other!Z31</f>
        <v>0</v>
      </c>
      <c r="AC129" s="186">
        <f>Other!AA31</f>
        <v>0</v>
      </c>
      <c r="AD129" s="186">
        <f>Other!AB31</f>
        <v>211</v>
      </c>
      <c r="AE129" s="182">
        <f t="shared" si="31"/>
        <v>211</v>
      </c>
      <c r="AF129" s="182">
        <f>Other!AC31</f>
        <v>1</v>
      </c>
      <c r="AG129" s="188">
        <f>S129+W129+AE129+AF129</f>
        <v>2711</v>
      </c>
      <c r="AH129" s="331">
        <f t="shared" si="29"/>
        <v>53492</v>
      </c>
    </row>
    <row r="130" spans="3:42" x14ac:dyDescent="0.2">
      <c r="C130" s="80"/>
      <c r="D130" s="150"/>
      <c r="E130" s="151"/>
      <c r="F130" s="115"/>
      <c r="G130" s="116"/>
      <c r="H130" s="116"/>
      <c r="I130" s="116"/>
      <c r="J130" s="116"/>
      <c r="K130" s="222"/>
      <c r="L130" s="222"/>
      <c r="M130" s="222"/>
      <c r="N130" s="221"/>
      <c r="O130" s="116"/>
      <c r="P130" s="121"/>
      <c r="Q130" s="116"/>
      <c r="R130" s="122"/>
      <c r="S130" s="154"/>
      <c r="T130" s="155"/>
      <c r="U130" s="552"/>
      <c r="V130" s="156"/>
      <c r="W130" s="158"/>
      <c r="X130" s="155"/>
      <c r="Y130" s="157"/>
      <c r="Z130" s="157"/>
      <c r="AA130" s="157"/>
      <c r="AB130" s="157"/>
      <c r="AC130" s="157"/>
      <c r="AD130" s="156"/>
      <c r="AE130" s="158"/>
      <c r="AF130" s="158"/>
      <c r="AG130" s="193"/>
      <c r="AH130" s="328"/>
    </row>
    <row r="131" spans="3:42" s="2" customFormat="1" x14ac:dyDescent="0.2">
      <c r="C131" s="202" t="s">
        <v>127</v>
      </c>
      <c r="D131" s="203"/>
      <c r="E131" s="204"/>
      <c r="F131" s="205">
        <f>F133+F141+F147</f>
        <v>2252</v>
      </c>
      <c r="G131" s="206">
        <f t="shared" ref="G131:AH131" si="32">G133+G141+G147</f>
        <v>1186</v>
      </c>
      <c r="H131" s="206">
        <f t="shared" si="32"/>
        <v>25026</v>
      </c>
      <c r="I131" s="206">
        <f t="shared" si="32"/>
        <v>0</v>
      </c>
      <c r="J131" s="206">
        <f t="shared" si="32"/>
        <v>0</v>
      </c>
      <c r="K131" s="206">
        <f t="shared" si="32"/>
        <v>0</v>
      </c>
      <c r="L131" s="206">
        <f t="shared" si="32"/>
        <v>0</v>
      </c>
      <c r="M131" s="206">
        <f t="shared" si="32"/>
        <v>0</v>
      </c>
      <c r="N131" s="206">
        <f t="shared" ref="N131" si="33">N133+N141+N147</f>
        <v>110</v>
      </c>
      <c r="O131" s="206">
        <f t="shared" si="32"/>
        <v>0</v>
      </c>
      <c r="P131" s="206">
        <f t="shared" si="32"/>
        <v>110</v>
      </c>
      <c r="Q131" s="616">
        <f t="shared" si="32"/>
        <v>27049</v>
      </c>
      <c r="R131" s="207">
        <f t="shared" si="32"/>
        <v>55623</v>
      </c>
      <c r="S131" s="617">
        <f t="shared" si="32"/>
        <v>475</v>
      </c>
      <c r="T131" s="618">
        <f t="shared" si="32"/>
        <v>0</v>
      </c>
      <c r="U131" s="619">
        <f t="shared" ref="U131" si="34">U133+U141+U147</f>
        <v>0</v>
      </c>
      <c r="V131" s="620">
        <f t="shared" si="32"/>
        <v>199</v>
      </c>
      <c r="W131" s="616">
        <f t="shared" si="32"/>
        <v>199</v>
      </c>
      <c r="X131" s="618">
        <f t="shared" si="32"/>
        <v>0</v>
      </c>
      <c r="Y131" s="621">
        <f t="shared" si="32"/>
        <v>0</v>
      </c>
      <c r="Z131" s="621">
        <f t="shared" si="32"/>
        <v>0</v>
      </c>
      <c r="AA131" s="621">
        <f t="shared" si="32"/>
        <v>0</v>
      </c>
      <c r="AB131" s="621">
        <f t="shared" si="32"/>
        <v>0</v>
      </c>
      <c r="AC131" s="621">
        <f t="shared" si="32"/>
        <v>0</v>
      </c>
      <c r="AD131" s="620">
        <f t="shared" si="32"/>
        <v>2671</v>
      </c>
      <c r="AE131" s="616">
        <f t="shared" si="32"/>
        <v>2671</v>
      </c>
      <c r="AF131" s="616">
        <f t="shared" si="32"/>
        <v>0</v>
      </c>
      <c r="AG131" s="622">
        <f t="shared" si="32"/>
        <v>3345</v>
      </c>
      <c r="AH131" s="333">
        <f t="shared" si="32"/>
        <v>58968</v>
      </c>
      <c r="AJ131" s="319">
        <f>P131-(I131+J131+K131+L131+M131+N131+O131)</f>
        <v>0</v>
      </c>
      <c r="AK131">
        <f>R131-(F131+G131+H131+P131+Q131)</f>
        <v>0</v>
      </c>
      <c r="AL131">
        <f>W131-(T131+U131+V131)</f>
        <v>0</v>
      </c>
      <c r="AM131">
        <f>AE131-(X131+Y131+Z131+AA131+AB131+AC131+AD131)</f>
        <v>0</v>
      </c>
      <c r="AN131">
        <f>AG131-(S131+W131+AE131+AF131)</f>
        <v>0</v>
      </c>
      <c r="AO131">
        <f>AH131-(R131+AG131)</f>
        <v>0</v>
      </c>
      <c r="AP131"/>
    </row>
    <row r="132" spans="3:42" s="2" customFormat="1" x14ac:dyDescent="0.2">
      <c r="C132" s="87"/>
      <c r="D132" s="88"/>
      <c r="E132" s="89"/>
      <c r="F132" s="208"/>
      <c r="G132" s="209"/>
      <c r="H132" s="209"/>
      <c r="I132" s="209"/>
      <c r="J132" s="209"/>
      <c r="K132" s="518"/>
      <c r="L132" s="518"/>
      <c r="M132" s="518"/>
      <c r="N132" s="518"/>
      <c r="O132" s="209"/>
      <c r="P132" s="209"/>
      <c r="Q132" s="210"/>
      <c r="R132" s="211"/>
      <c r="S132" s="212"/>
      <c r="T132" s="213"/>
      <c r="U132" s="557"/>
      <c r="V132" s="214"/>
      <c r="W132" s="210"/>
      <c r="X132" s="213"/>
      <c r="Y132" s="215"/>
      <c r="Z132" s="215"/>
      <c r="AA132" s="215"/>
      <c r="AB132" s="215"/>
      <c r="AC132" s="215"/>
      <c r="AD132" s="214"/>
      <c r="AE132" s="210"/>
      <c r="AF132" s="210"/>
      <c r="AG132" s="216"/>
      <c r="AH132" s="334"/>
      <c r="AJ132"/>
      <c r="AK132"/>
      <c r="AL132"/>
      <c r="AM132"/>
      <c r="AN132"/>
      <c r="AO132"/>
      <c r="AP132"/>
    </row>
    <row r="133" spans="3:42" s="19" customFormat="1" x14ac:dyDescent="0.2">
      <c r="C133" s="80" t="s">
        <v>128</v>
      </c>
      <c r="D133" s="81" t="s">
        <v>110</v>
      </c>
      <c r="E133" s="82"/>
      <c r="F133" s="181">
        <f>SUM(F134:F139)</f>
        <v>2252</v>
      </c>
      <c r="G133" s="182">
        <f t="shared" ref="G133:AH133" si="35">SUM(G134:G139)</f>
        <v>1186</v>
      </c>
      <c r="H133" s="182">
        <f t="shared" si="35"/>
        <v>22025</v>
      </c>
      <c r="I133" s="182">
        <f t="shared" si="35"/>
        <v>0</v>
      </c>
      <c r="J133" s="182">
        <f t="shared" si="35"/>
        <v>0</v>
      </c>
      <c r="K133" s="517">
        <f t="shared" si="35"/>
        <v>0</v>
      </c>
      <c r="L133" s="517">
        <f t="shared" si="35"/>
        <v>0</v>
      </c>
      <c r="M133" s="517">
        <f t="shared" si="35"/>
        <v>0</v>
      </c>
      <c r="N133" s="517">
        <f t="shared" ref="N133" si="36">SUM(N134:N139)</f>
        <v>110</v>
      </c>
      <c r="O133" s="182">
        <f t="shared" si="35"/>
        <v>0</v>
      </c>
      <c r="P133" s="182">
        <f t="shared" si="35"/>
        <v>110</v>
      </c>
      <c r="Q133" s="182">
        <f t="shared" si="35"/>
        <v>26350</v>
      </c>
      <c r="R133" s="184">
        <f t="shared" si="35"/>
        <v>51923</v>
      </c>
      <c r="S133" s="185">
        <f t="shared" si="35"/>
        <v>1073</v>
      </c>
      <c r="T133" s="186">
        <f t="shared" si="35"/>
        <v>0</v>
      </c>
      <c r="U133" s="555">
        <f t="shared" ref="U133" si="37">SUM(U134:U139)</f>
        <v>0</v>
      </c>
      <c r="V133" s="187">
        <f t="shared" si="35"/>
        <v>456</v>
      </c>
      <c r="W133" s="182">
        <f t="shared" si="35"/>
        <v>456</v>
      </c>
      <c r="X133" s="186">
        <f t="shared" si="35"/>
        <v>0</v>
      </c>
      <c r="Y133" s="183">
        <f t="shared" si="35"/>
        <v>0</v>
      </c>
      <c r="Z133" s="183">
        <f t="shared" si="35"/>
        <v>0</v>
      </c>
      <c r="AA133" s="183">
        <f t="shared" si="35"/>
        <v>0</v>
      </c>
      <c r="AB133" s="183">
        <f t="shared" si="35"/>
        <v>0</v>
      </c>
      <c r="AC133" s="183">
        <f t="shared" si="35"/>
        <v>0</v>
      </c>
      <c r="AD133" s="187">
        <f t="shared" si="35"/>
        <v>2731</v>
      </c>
      <c r="AE133" s="182">
        <f t="shared" si="35"/>
        <v>2731</v>
      </c>
      <c r="AF133" s="182">
        <f t="shared" si="35"/>
        <v>0</v>
      </c>
      <c r="AG133" s="188">
        <f t="shared" si="35"/>
        <v>4260</v>
      </c>
      <c r="AH133" s="331">
        <f t="shared" si="35"/>
        <v>56183</v>
      </c>
      <c r="AJ133" s="319">
        <f>P133-(I133+J133+K133+L133+M133+N133+O133)</f>
        <v>0</v>
      </c>
      <c r="AK133">
        <f>R133-(F133+G133+H133+P133+Q133)</f>
        <v>0</v>
      </c>
      <c r="AL133">
        <f>W133-(T133+U133+V133)</f>
        <v>0</v>
      </c>
      <c r="AM133">
        <f>AE133-(X133+Y133+Z133+AA133+AB133+AC133+AD133)</f>
        <v>0</v>
      </c>
      <c r="AN133">
        <f>AG133-(S133+W133+AE133+AF133)</f>
        <v>0</v>
      </c>
      <c r="AO133">
        <f>AH133-(R133+AG133)</f>
        <v>0</v>
      </c>
    </row>
    <row r="134" spans="3:42" ht="12.75" customHeight="1" x14ac:dyDescent="0.2">
      <c r="C134" s="832" t="s">
        <v>129</v>
      </c>
      <c r="D134" s="314">
        <v>111</v>
      </c>
      <c r="E134" s="313" t="s">
        <v>130</v>
      </c>
      <c r="F134" s="67">
        <f>Other!G37</f>
        <v>0</v>
      </c>
      <c r="G134" s="67">
        <f>Other!H37</f>
        <v>0</v>
      </c>
      <c r="H134" s="67">
        <f>Other!I37</f>
        <v>-4</v>
      </c>
      <c r="I134" s="67">
        <f>Other!J37</f>
        <v>0</v>
      </c>
      <c r="J134" s="67">
        <f>Other!K37</f>
        <v>0</v>
      </c>
      <c r="K134" s="67">
        <f>Other!L37</f>
        <v>0</v>
      </c>
      <c r="L134" s="67">
        <f>Other!M37</f>
        <v>0</v>
      </c>
      <c r="M134" s="67">
        <f>Other!N37</f>
        <v>0</v>
      </c>
      <c r="N134" s="67">
        <f>Other!O37</f>
        <v>0</v>
      </c>
      <c r="O134" s="67">
        <f>Other!P37</f>
        <v>0</v>
      </c>
      <c r="P134" s="121">
        <f t="shared" ref="P134:P139" si="38">SUM(I134:O134)</f>
        <v>0</v>
      </c>
      <c r="Q134" s="67">
        <f>Other!Q37</f>
        <v>16972</v>
      </c>
      <c r="R134" s="122">
        <f t="shared" ref="R134:R139" si="39">F134+G134+H134+P134+Q134</f>
        <v>16968</v>
      </c>
      <c r="S134" s="615">
        <f>Other!R37</f>
        <v>-51</v>
      </c>
      <c r="T134" s="610">
        <f>Other!S37</f>
        <v>0</v>
      </c>
      <c r="U134" s="611">
        <f>Other!T37</f>
        <v>0</v>
      </c>
      <c r="V134" s="612">
        <f>Other!U37</f>
        <v>-100</v>
      </c>
      <c r="W134" s="121">
        <f t="shared" ref="W134:W139" si="40">SUM(T134:V134)</f>
        <v>-100</v>
      </c>
      <c r="X134" s="610">
        <f>Other!V37</f>
        <v>0</v>
      </c>
      <c r="Y134" s="610">
        <f>Other!W37</f>
        <v>0</v>
      </c>
      <c r="Z134" s="610">
        <f>Other!X37</f>
        <v>0</v>
      </c>
      <c r="AA134" s="610">
        <f>Other!Y37</f>
        <v>0</v>
      </c>
      <c r="AB134" s="610">
        <f>Other!Z37</f>
        <v>0</v>
      </c>
      <c r="AC134" s="610">
        <f>Other!AA37</f>
        <v>0</v>
      </c>
      <c r="AD134" s="610">
        <f>Other!AB37</f>
        <v>19</v>
      </c>
      <c r="AE134" s="121">
        <f t="shared" ref="AE134:AE147" si="41">SUM(X134:AD134)</f>
        <v>19</v>
      </c>
      <c r="AF134" s="121">
        <f>Other!AC37</f>
        <v>0</v>
      </c>
      <c r="AG134" s="290">
        <f t="shared" ref="AG134:AG139" si="42">S134+W134+AE134+AF134</f>
        <v>-132</v>
      </c>
      <c r="AH134" s="327">
        <f t="shared" ref="AH134:AH151" si="43">R134+AG134</f>
        <v>16836</v>
      </c>
    </row>
    <row r="135" spans="3:42" x14ac:dyDescent="0.2">
      <c r="C135" s="833"/>
      <c r="D135" s="314">
        <v>112</v>
      </c>
      <c r="E135" s="313" t="s">
        <v>131</v>
      </c>
      <c r="F135" s="67">
        <f>Other!G38</f>
        <v>34</v>
      </c>
      <c r="G135" s="67">
        <f>Other!H38</f>
        <v>968</v>
      </c>
      <c r="H135" s="67">
        <f>Other!I38</f>
        <v>10790</v>
      </c>
      <c r="I135" s="67">
        <f>Other!J38</f>
        <v>0</v>
      </c>
      <c r="J135" s="67">
        <f>Other!K38</f>
        <v>0</v>
      </c>
      <c r="K135" s="67">
        <f>Other!L38</f>
        <v>0</v>
      </c>
      <c r="L135" s="67">
        <f>Other!M38</f>
        <v>0</v>
      </c>
      <c r="M135" s="67">
        <f>Other!N38</f>
        <v>0</v>
      </c>
      <c r="N135" s="67">
        <f>Other!O38</f>
        <v>0</v>
      </c>
      <c r="O135" s="67">
        <f>Other!P38</f>
        <v>0</v>
      </c>
      <c r="P135" s="121">
        <f t="shared" si="38"/>
        <v>0</v>
      </c>
      <c r="Q135" s="67">
        <f>Other!Q38</f>
        <v>1580</v>
      </c>
      <c r="R135" s="122">
        <f t="shared" si="39"/>
        <v>13372</v>
      </c>
      <c r="S135" s="615">
        <f>Other!R38</f>
        <v>576</v>
      </c>
      <c r="T135" s="610">
        <f>Other!S38</f>
        <v>0</v>
      </c>
      <c r="U135" s="611">
        <f>Other!T38</f>
        <v>0</v>
      </c>
      <c r="V135" s="612">
        <f>Other!U38</f>
        <v>69</v>
      </c>
      <c r="W135" s="121">
        <f t="shared" si="40"/>
        <v>69</v>
      </c>
      <c r="X135" s="610">
        <f>Other!V38</f>
        <v>0</v>
      </c>
      <c r="Y135" s="610">
        <f>Other!W38</f>
        <v>0</v>
      </c>
      <c r="Z135" s="610">
        <f>Other!X38</f>
        <v>0</v>
      </c>
      <c r="AA135" s="610">
        <f>Other!Y38</f>
        <v>0</v>
      </c>
      <c r="AB135" s="610">
        <f>Other!Z38</f>
        <v>0</v>
      </c>
      <c r="AC135" s="610">
        <f>Other!AA38</f>
        <v>0</v>
      </c>
      <c r="AD135" s="610">
        <f>Other!AB38</f>
        <v>2792</v>
      </c>
      <c r="AE135" s="121">
        <f t="shared" si="41"/>
        <v>2792</v>
      </c>
      <c r="AF135" s="121">
        <f>Other!AC38</f>
        <v>0</v>
      </c>
      <c r="AG135" s="290">
        <f t="shared" si="42"/>
        <v>3437</v>
      </c>
      <c r="AH135" s="327">
        <f t="shared" si="43"/>
        <v>16809</v>
      </c>
    </row>
    <row r="136" spans="3:42" x14ac:dyDescent="0.2">
      <c r="C136" s="833"/>
      <c r="D136" s="314">
        <v>113</v>
      </c>
      <c r="E136" s="313" t="s">
        <v>132</v>
      </c>
      <c r="F136" s="67">
        <f>Other!G39</f>
        <v>2201</v>
      </c>
      <c r="G136" s="67">
        <f>Other!H39</f>
        <v>124</v>
      </c>
      <c r="H136" s="67">
        <f>Other!I39</f>
        <v>9017</v>
      </c>
      <c r="I136" s="67">
        <f>Other!J39</f>
        <v>0</v>
      </c>
      <c r="J136" s="67">
        <f>Other!K39</f>
        <v>0</v>
      </c>
      <c r="K136" s="67">
        <f>Other!L39</f>
        <v>0</v>
      </c>
      <c r="L136" s="67">
        <f>Other!M39</f>
        <v>0</v>
      </c>
      <c r="M136" s="67">
        <f>Other!N39</f>
        <v>0</v>
      </c>
      <c r="N136" s="67">
        <f>Other!O39</f>
        <v>0</v>
      </c>
      <c r="O136" s="67">
        <f>Other!P39</f>
        <v>0</v>
      </c>
      <c r="P136" s="121">
        <f t="shared" si="38"/>
        <v>0</v>
      </c>
      <c r="Q136" s="67">
        <f>Other!Q39</f>
        <v>858</v>
      </c>
      <c r="R136" s="122">
        <f t="shared" si="39"/>
        <v>12200</v>
      </c>
      <c r="S136" s="615">
        <f>Other!R39</f>
        <v>103</v>
      </c>
      <c r="T136" s="610">
        <f>Other!S39</f>
        <v>0</v>
      </c>
      <c r="U136" s="611">
        <f>Other!T39</f>
        <v>0</v>
      </c>
      <c r="V136" s="612">
        <f>Other!U39</f>
        <v>14</v>
      </c>
      <c r="W136" s="121">
        <f t="shared" si="40"/>
        <v>14</v>
      </c>
      <c r="X136" s="610">
        <f>Other!V39</f>
        <v>0</v>
      </c>
      <c r="Y136" s="610">
        <f>Other!W39</f>
        <v>0</v>
      </c>
      <c r="Z136" s="610">
        <f>Other!X39</f>
        <v>0</v>
      </c>
      <c r="AA136" s="610">
        <f>Other!Y39</f>
        <v>0</v>
      </c>
      <c r="AB136" s="610">
        <f>Other!Z39</f>
        <v>0</v>
      </c>
      <c r="AC136" s="610">
        <f>Other!AA39</f>
        <v>0</v>
      </c>
      <c r="AD136" s="610">
        <f>Other!AB39</f>
        <v>-39</v>
      </c>
      <c r="AE136" s="121">
        <f t="shared" si="41"/>
        <v>-39</v>
      </c>
      <c r="AF136" s="121">
        <f>Other!AC39</f>
        <v>0</v>
      </c>
      <c r="AG136" s="290">
        <f t="shared" si="42"/>
        <v>78</v>
      </c>
      <c r="AH136" s="327">
        <f t="shared" si="43"/>
        <v>12278</v>
      </c>
    </row>
    <row r="137" spans="3:42" x14ac:dyDescent="0.2">
      <c r="C137" s="833"/>
      <c r="D137" s="314">
        <v>114</v>
      </c>
      <c r="E137" s="313" t="s">
        <v>133</v>
      </c>
      <c r="F137" s="67">
        <f>Other!G40</f>
        <v>0</v>
      </c>
      <c r="G137" s="67">
        <f>Other!H40</f>
        <v>0</v>
      </c>
      <c r="H137" s="67">
        <f>Other!I40</f>
        <v>0</v>
      </c>
      <c r="I137" s="67">
        <f>Other!J40</f>
        <v>0</v>
      </c>
      <c r="J137" s="67">
        <f>Other!K40</f>
        <v>0</v>
      </c>
      <c r="K137" s="67">
        <f>Other!L40</f>
        <v>0</v>
      </c>
      <c r="L137" s="67">
        <f>Other!M40</f>
        <v>0</v>
      </c>
      <c r="M137" s="67">
        <f>Other!N40</f>
        <v>0</v>
      </c>
      <c r="N137" s="67">
        <f>Other!O40</f>
        <v>0</v>
      </c>
      <c r="O137" s="67">
        <f>Other!P40</f>
        <v>0</v>
      </c>
      <c r="P137" s="121">
        <f t="shared" si="38"/>
        <v>0</v>
      </c>
      <c r="Q137" s="67">
        <f>Other!Q40</f>
        <v>0</v>
      </c>
      <c r="R137" s="122">
        <f t="shared" si="39"/>
        <v>0</v>
      </c>
      <c r="S137" s="615">
        <f>Other!R40</f>
        <v>302</v>
      </c>
      <c r="T137" s="610">
        <f>Other!S40</f>
        <v>0</v>
      </c>
      <c r="U137" s="611">
        <f>Other!T40</f>
        <v>0</v>
      </c>
      <c r="V137" s="612">
        <f>Other!U40</f>
        <v>0</v>
      </c>
      <c r="W137" s="121">
        <f t="shared" si="40"/>
        <v>0</v>
      </c>
      <c r="X137" s="610">
        <f>Other!V40</f>
        <v>0</v>
      </c>
      <c r="Y137" s="610">
        <f>Other!W40</f>
        <v>0</v>
      </c>
      <c r="Z137" s="610">
        <f>Other!X40</f>
        <v>0</v>
      </c>
      <c r="AA137" s="610">
        <f>Other!Y40</f>
        <v>0</v>
      </c>
      <c r="AB137" s="610">
        <f>Other!Z40</f>
        <v>0</v>
      </c>
      <c r="AC137" s="610">
        <f>Other!AA40</f>
        <v>0</v>
      </c>
      <c r="AD137" s="610">
        <f>Other!AB40</f>
        <v>0</v>
      </c>
      <c r="AE137" s="121">
        <f t="shared" si="41"/>
        <v>0</v>
      </c>
      <c r="AF137" s="121">
        <f>Other!AC40</f>
        <v>0</v>
      </c>
      <c r="AG137" s="290">
        <f t="shared" si="42"/>
        <v>302</v>
      </c>
      <c r="AH137" s="327">
        <f t="shared" si="43"/>
        <v>302</v>
      </c>
    </row>
    <row r="138" spans="3:42" x14ac:dyDescent="0.2">
      <c r="C138" s="833"/>
      <c r="D138" s="314">
        <v>115</v>
      </c>
      <c r="E138" s="313" t="s">
        <v>134</v>
      </c>
      <c r="F138" s="67">
        <f>Other!G41</f>
        <v>0</v>
      </c>
      <c r="G138" s="67">
        <f>Other!H41</f>
        <v>0</v>
      </c>
      <c r="H138" s="67">
        <f>Other!I41</f>
        <v>0</v>
      </c>
      <c r="I138" s="67">
        <f>Other!J41</f>
        <v>0</v>
      </c>
      <c r="J138" s="67">
        <f>Other!K41</f>
        <v>0</v>
      </c>
      <c r="K138" s="67">
        <f>Other!L41</f>
        <v>0</v>
      </c>
      <c r="L138" s="67">
        <f>Other!M41</f>
        <v>0</v>
      </c>
      <c r="M138" s="67">
        <f>Other!N41</f>
        <v>0</v>
      </c>
      <c r="N138" s="67">
        <f>Other!O41</f>
        <v>0</v>
      </c>
      <c r="O138" s="67">
        <f>Other!P41</f>
        <v>0</v>
      </c>
      <c r="P138" s="121">
        <f t="shared" si="38"/>
        <v>0</v>
      </c>
      <c r="Q138" s="67">
        <f>Other!Q41</f>
        <v>18</v>
      </c>
      <c r="R138" s="122">
        <f t="shared" si="39"/>
        <v>18</v>
      </c>
      <c r="S138" s="615">
        <f>Other!R41</f>
        <v>0</v>
      </c>
      <c r="T138" s="610">
        <f>Other!S41</f>
        <v>0</v>
      </c>
      <c r="U138" s="611">
        <f>Other!T41</f>
        <v>0</v>
      </c>
      <c r="V138" s="612">
        <f>Other!U41</f>
        <v>0</v>
      </c>
      <c r="W138" s="121">
        <f t="shared" si="40"/>
        <v>0</v>
      </c>
      <c r="X138" s="610">
        <f>Other!V41</f>
        <v>0</v>
      </c>
      <c r="Y138" s="610">
        <f>Other!W41</f>
        <v>0</v>
      </c>
      <c r="Z138" s="610">
        <f>Other!X41</f>
        <v>0</v>
      </c>
      <c r="AA138" s="610">
        <f>Other!Y41</f>
        <v>0</v>
      </c>
      <c r="AB138" s="610">
        <f>Other!Z41</f>
        <v>0</v>
      </c>
      <c r="AC138" s="610">
        <f>Other!AA41</f>
        <v>0</v>
      </c>
      <c r="AD138" s="610">
        <f>Other!AB41</f>
        <v>9</v>
      </c>
      <c r="AE138" s="121">
        <f t="shared" si="41"/>
        <v>9</v>
      </c>
      <c r="AF138" s="121">
        <f>Other!AC41</f>
        <v>0</v>
      </c>
      <c r="AG138" s="290">
        <f t="shared" si="42"/>
        <v>9</v>
      </c>
      <c r="AH138" s="327">
        <f t="shared" si="43"/>
        <v>27</v>
      </c>
    </row>
    <row r="139" spans="3:42" x14ac:dyDescent="0.2">
      <c r="C139" s="833"/>
      <c r="D139" s="314">
        <v>117</v>
      </c>
      <c r="E139" s="313" t="s">
        <v>135</v>
      </c>
      <c r="F139" s="67">
        <f>Other!G42</f>
        <v>17</v>
      </c>
      <c r="G139" s="67">
        <f>Other!H42</f>
        <v>94</v>
      </c>
      <c r="H139" s="67">
        <f>Other!I42</f>
        <v>2222</v>
      </c>
      <c r="I139" s="67">
        <f>Other!J42</f>
        <v>0</v>
      </c>
      <c r="J139" s="67">
        <f>Other!K42</f>
        <v>0</v>
      </c>
      <c r="K139" s="67">
        <f>Other!L42</f>
        <v>0</v>
      </c>
      <c r="L139" s="67">
        <f>Other!M42</f>
        <v>0</v>
      </c>
      <c r="M139" s="67">
        <f>Other!N42</f>
        <v>0</v>
      </c>
      <c r="N139" s="67">
        <f>Other!O42</f>
        <v>110</v>
      </c>
      <c r="O139" s="67">
        <f>Other!P42</f>
        <v>0</v>
      </c>
      <c r="P139" s="121">
        <f t="shared" si="38"/>
        <v>110</v>
      </c>
      <c r="Q139" s="67">
        <f>Other!Q42</f>
        <v>6922</v>
      </c>
      <c r="R139" s="122">
        <f t="shared" si="39"/>
        <v>9365</v>
      </c>
      <c r="S139" s="615">
        <f>Other!R42</f>
        <v>143</v>
      </c>
      <c r="T139" s="610">
        <f>Other!S42</f>
        <v>0</v>
      </c>
      <c r="U139" s="611">
        <f>Other!T42</f>
        <v>0</v>
      </c>
      <c r="V139" s="612">
        <f>Other!U42</f>
        <v>473</v>
      </c>
      <c r="W139" s="121">
        <f t="shared" si="40"/>
        <v>473</v>
      </c>
      <c r="X139" s="610">
        <f>Other!V42</f>
        <v>0</v>
      </c>
      <c r="Y139" s="610">
        <f>Other!W42</f>
        <v>0</v>
      </c>
      <c r="Z139" s="610">
        <f>Other!X42</f>
        <v>0</v>
      </c>
      <c r="AA139" s="610">
        <f>Other!Y42</f>
        <v>0</v>
      </c>
      <c r="AB139" s="610">
        <f>Other!Z42</f>
        <v>0</v>
      </c>
      <c r="AC139" s="610">
        <f>Other!AA42</f>
        <v>0</v>
      </c>
      <c r="AD139" s="610">
        <f>Other!AB42</f>
        <v>-50</v>
      </c>
      <c r="AE139" s="121">
        <f t="shared" si="41"/>
        <v>-50</v>
      </c>
      <c r="AF139" s="121">
        <f>Other!AC42</f>
        <v>0</v>
      </c>
      <c r="AG139" s="290">
        <f t="shared" si="42"/>
        <v>566</v>
      </c>
      <c r="AH139" s="327">
        <f t="shared" si="43"/>
        <v>9931</v>
      </c>
    </row>
    <row r="140" spans="3:42" x14ac:dyDescent="0.2">
      <c r="C140" s="576"/>
      <c r="D140" s="81"/>
      <c r="E140" s="82"/>
      <c r="F140" s="115"/>
      <c r="G140" s="116"/>
      <c r="H140" s="116"/>
      <c r="I140" s="116"/>
      <c r="J140" s="116"/>
      <c r="K140" s="222"/>
      <c r="L140" s="222"/>
      <c r="M140" s="222"/>
      <c r="N140" s="221"/>
      <c r="O140" s="116"/>
      <c r="P140" s="121"/>
      <c r="Q140" s="116"/>
      <c r="R140" s="122"/>
      <c r="S140" s="123"/>
      <c r="T140" s="124"/>
      <c r="U140" s="549"/>
      <c r="V140" s="125"/>
      <c r="W140" s="116"/>
      <c r="X140" s="124"/>
      <c r="Y140" s="119"/>
      <c r="Z140" s="119"/>
      <c r="AA140" s="119"/>
      <c r="AB140" s="119"/>
      <c r="AC140" s="119"/>
      <c r="AD140" s="125"/>
      <c r="AE140" s="116"/>
      <c r="AF140" s="116"/>
      <c r="AG140" s="153"/>
      <c r="AH140" s="328"/>
    </row>
    <row r="141" spans="3:42" s="19" customFormat="1" x14ac:dyDescent="0.2">
      <c r="C141" s="80" t="s">
        <v>136</v>
      </c>
      <c r="D141" s="150"/>
      <c r="E141" s="151"/>
      <c r="F141" s="181">
        <f t="shared" ref="F141:AF141" si="44">SUM(F142:F145)</f>
        <v>0</v>
      </c>
      <c r="G141" s="182">
        <f t="shared" si="44"/>
        <v>0</v>
      </c>
      <c r="H141" s="182">
        <f t="shared" si="44"/>
        <v>3001</v>
      </c>
      <c r="I141" s="182">
        <f t="shared" si="44"/>
        <v>0</v>
      </c>
      <c r="J141" s="182">
        <f t="shared" si="44"/>
        <v>0</v>
      </c>
      <c r="K141" s="517">
        <f t="shared" si="44"/>
        <v>0</v>
      </c>
      <c r="L141" s="517">
        <f t="shared" si="44"/>
        <v>0</v>
      </c>
      <c r="M141" s="517">
        <f t="shared" si="44"/>
        <v>0</v>
      </c>
      <c r="N141" s="517">
        <f>SUM(N142:N145)</f>
        <v>0</v>
      </c>
      <c r="O141" s="182">
        <f t="shared" si="44"/>
        <v>0</v>
      </c>
      <c r="P141" s="182">
        <f t="shared" ref="P141" si="45">SUM(P142:P145)</f>
        <v>0</v>
      </c>
      <c r="Q141" s="182">
        <f t="shared" si="44"/>
        <v>633</v>
      </c>
      <c r="R141" s="184">
        <f t="shared" ref="R141" si="46">SUM(R142:R145)</f>
        <v>3634</v>
      </c>
      <c r="S141" s="185">
        <f t="shared" si="44"/>
        <v>-604</v>
      </c>
      <c r="T141" s="186">
        <f t="shared" si="44"/>
        <v>0</v>
      </c>
      <c r="U141" s="555">
        <f t="shared" ref="U141" si="47">SUM(U142:U145)</f>
        <v>0</v>
      </c>
      <c r="V141" s="187">
        <f t="shared" si="44"/>
        <v>-257</v>
      </c>
      <c r="W141" s="182">
        <f t="shared" ref="W141" si="48">SUM(W142:W145)</f>
        <v>-257</v>
      </c>
      <c r="X141" s="186">
        <f t="shared" si="44"/>
        <v>0</v>
      </c>
      <c r="Y141" s="183">
        <f t="shared" si="44"/>
        <v>0</v>
      </c>
      <c r="Z141" s="183">
        <f t="shared" si="44"/>
        <v>0</v>
      </c>
      <c r="AA141" s="183">
        <f t="shared" si="44"/>
        <v>0</v>
      </c>
      <c r="AB141" s="183">
        <f t="shared" si="44"/>
        <v>0</v>
      </c>
      <c r="AC141" s="183">
        <f t="shared" si="44"/>
        <v>0</v>
      </c>
      <c r="AD141" s="187">
        <f t="shared" si="44"/>
        <v>-60</v>
      </c>
      <c r="AE141" s="182">
        <f t="shared" ref="AE141" si="49">SUM(AE142:AE145)</f>
        <v>-60</v>
      </c>
      <c r="AF141" s="182">
        <f t="shared" si="44"/>
        <v>0</v>
      </c>
      <c r="AG141" s="188">
        <f t="shared" ref="AG141:AH141" si="50">SUM(AG142:AG145)</f>
        <v>-921</v>
      </c>
      <c r="AH141" s="331">
        <f t="shared" si="50"/>
        <v>2713</v>
      </c>
      <c r="AJ141">
        <f>P141-(I141+J141+K141+L141+M141+N141+O141)</f>
        <v>0</v>
      </c>
      <c r="AK141">
        <f>R141-(F141+G141+H141+P141+Q141)</f>
        <v>0</v>
      </c>
      <c r="AL141">
        <f>W141-(T141+U141+V141)</f>
        <v>0</v>
      </c>
      <c r="AM141">
        <f>AE141-(X141+Y141+Z141+AA141+AB141+AC141+AD141)</f>
        <v>0</v>
      </c>
      <c r="AN141">
        <f>AG141-(S141+W141+AE141+AF141)</f>
        <v>0</v>
      </c>
      <c r="AO141">
        <f>AH141-(R141+AG141)</f>
        <v>0</v>
      </c>
    </row>
    <row r="142" spans="3:42" s="19" customFormat="1" ht="11.25" x14ac:dyDescent="0.2">
      <c r="C142" s="217" t="s">
        <v>137</v>
      </c>
      <c r="D142" s="218"/>
      <c r="E142" s="219"/>
      <c r="F142" s="67">
        <f>Other!G32</f>
        <v>0</v>
      </c>
      <c r="G142" s="67">
        <f>Other!H32</f>
        <v>0</v>
      </c>
      <c r="H142" s="67">
        <f>Other!I32</f>
        <v>1643</v>
      </c>
      <c r="I142" s="67">
        <f>Other!J32</f>
        <v>0</v>
      </c>
      <c r="J142" s="67">
        <f>Other!K32</f>
        <v>0</v>
      </c>
      <c r="K142" s="67">
        <f>Other!L32</f>
        <v>0</v>
      </c>
      <c r="L142" s="67">
        <f>Other!M32</f>
        <v>0</v>
      </c>
      <c r="M142" s="67">
        <f>Other!N32</f>
        <v>0</v>
      </c>
      <c r="N142" s="67">
        <f>Other!O32</f>
        <v>0</v>
      </c>
      <c r="O142" s="67">
        <f>Other!P32</f>
        <v>0</v>
      </c>
      <c r="P142" s="221">
        <f>SUM(I142:O142)</f>
        <v>0</v>
      </c>
      <c r="Q142" s="67">
        <f>Other!Q32</f>
        <v>0</v>
      </c>
      <c r="R142" s="223">
        <f>F142+G142+H142+P142+Q142</f>
        <v>1643</v>
      </c>
      <c r="S142" s="623">
        <f>Other!R32</f>
        <v>-654</v>
      </c>
      <c r="T142" s="610">
        <f>Other!S32</f>
        <v>0</v>
      </c>
      <c r="U142" s="611">
        <f>Other!T32</f>
        <v>0</v>
      </c>
      <c r="V142" s="612">
        <f>Other!U32</f>
        <v>-257</v>
      </c>
      <c r="W142" s="221">
        <f>SUM(T142:V142)</f>
        <v>-257</v>
      </c>
      <c r="X142" s="610">
        <f>Other!V32</f>
        <v>0</v>
      </c>
      <c r="Y142" s="610">
        <f>Other!W32</f>
        <v>0</v>
      </c>
      <c r="Z142" s="610">
        <f>Other!X32</f>
        <v>0</v>
      </c>
      <c r="AA142" s="610">
        <f>Other!Y32</f>
        <v>0</v>
      </c>
      <c r="AB142" s="610">
        <f>Other!Z32</f>
        <v>0</v>
      </c>
      <c r="AC142" s="610">
        <f>Other!AA32</f>
        <v>0</v>
      </c>
      <c r="AD142" s="610">
        <f>Other!AB32</f>
        <v>-3</v>
      </c>
      <c r="AE142" s="221">
        <f t="shared" si="41"/>
        <v>-3</v>
      </c>
      <c r="AF142" s="221">
        <f>Other!AC32</f>
        <v>0</v>
      </c>
      <c r="AG142" s="290">
        <f>S142+W142+AE142+AF142</f>
        <v>-914</v>
      </c>
      <c r="AH142" s="327">
        <f t="shared" si="43"/>
        <v>729</v>
      </c>
    </row>
    <row r="143" spans="3:42" s="19" customFormat="1" ht="11.25" x14ac:dyDescent="0.2">
      <c r="C143" s="217" t="s">
        <v>138</v>
      </c>
      <c r="D143" s="218"/>
      <c r="E143" s="219"/>
      <c r="F143" s="67">
        <f>Other!G33</f>
        <v>0</v>
      </c>
      <c r="G143" s="67">
        <f>Other!H33</f>
        <v>0</v>
      </c>
      <c r="H143" s="67">
        <f>Other!I33</f>
        <v>472</v>
      </c>
      <c r="I143" s="67">
        <f>Other!J33</f>
        <v>0</v>
      </c>
      <c r="J143" s="67">
        <f>Other!K33</f>
        <v>0</v>
      </c>
      <c r="K143" s="67">
        <f>Other!L33</f>
        <v>0</v>
      </c>
      <c r="L143" s="67">
        <f>Other!M33</f>
        <v>0</v>
      </c>
      <c r="M143" s="67">
        <f>Other!N33</f>
        <v>0</v>
      </c>
      <c r="N143" s="67">
        <f>Other!O33</f>
        <v>0</v>
      </c>
      <c r="O143" s="67">
        <f>Other!P33</f>
        <v>0</v>
      </c>
      <c r="P143" s="221">
        <f>SUM(I143:O143)</f>
        <v>0</v>
      </c>
      <c r="Q143" s="67">
        <f>Other!Q33</f>
        <v>633</v>
      </c>
      <c r="R143" s="223">
        <f>F143+G143+H143+P143+Q143</f>
        <v>1105</v>
      </c>
      <c r="S143" s="623">
        <f>Other!R33</f>
        <v>-31</v>
      </c>
      <c r="T143" s="610">
        <f>Other!S33</f>
        <v>0</v>
      </c>
      <c r="U143" s="611">
        <f>Other!T33</f>
        <v>0</v>
      </c>
      <c r="V143" s="612">
        <f>Other!U33</f>
        <v>214</v>
      </c>
      <c r="W143" s="221">
        <f>SUM(T143:V143)</f>
        <v>214</v>
      </c>
      <c r="X143" s="610">
        <f>Other!V33</f>
        <v>0</v>
      </c>
      <c r="Y143" s="610">
        <f>Other!W33</f>
        <v>0</v>
      </c>
      <c r="Z143" s="610">
        <f>Other!X33</f>
        <v>0</v>
      </c>
      <c r="AA143" s="610">
        <f>Other!Y33</f>
        <v>0</v>
      </c>
      <c r="AB143" s="610">
        <f>Other!Z33</f>
        <v>0</v>
      </c>
      <c r="AC143" s="610">
        <f>Other!AA33</f>
        <v>0</v>
      </c>
      <c r="AD143" s="610">
        <f>Other!AB33</f>
        <v>-2</v>
      </c>
      <c r="AE143" s="221">
        <f t="shared" si="41"/>
        <v>-2</v>
      </c>
      <c r="AF143" s="221">
        <f>Other!AC33</f>
        <v>0</v>
      </c>
      <c r="AG143" s="290">
        <f>S143+W143+AE143+AF143</f>
        <v>181</v>
      </c>
      <c r="AH143" s="327">
        <f t="shared" si="43"/>
        <v>1286</v>
      </c>
    </row>
    <row r="144" spans="3:42" s="19" customFormat="1" ht="11.25" x14ac:dyDescent="0.2">
      <c r="C144" s="217" t="s">
        <v>139</v>
      </c>
      <c r="D144" s="218"/>
      <c r="E144" s="219"/>
      <c r="F144" s="67">
        <f>Other!G34</f>
        <v>0</v>
      </c>
      <c r="G144" s="67">
        <f>Other!H34</f>
        <v>0</v>
      </c>
      <c r="H144" s="831">
        <f>Other!I34</f>
        <v>501</v>
      </c>
      <c r="I144" s="67">
        <f>Other!J34</f>
        <v>0</v>
      </c>
      <c r="J144" s="67">
        <f>Other!K34</f>
        <v>0</v>
      </c>
      <c r="K144" s="67">
        <f>Other!L34</f>
        <v>0</v>
      </c>
      <c r="L144" s="67">
        <f>Other!M34</f>
        <v>0</v>
      </c>
      <c r="M144" s="67">
        <f>Other!N34</f>
        <v>0</v>
      </c>
      <c r="N144" s="67">
        <f>Other!O34</f>
        <v>0</v>
      </c>
      <c r="O144" s="67">
        <f>Other!P34</f>
        <v>0</v>
      </c>
      <c r="P144" s="221">
        <f>SUM(I144:O144)</f>
        <v>0</v>
      </c>
      <c r="Q144" s="67">
        <f>Other!Q34</f>
        <v>0</v>
      </c>
      <c r="R144" s="223">
        <f>F144+G144+H144+P144+Q144</f>
        <v>501</v>
      </c>
      <c r="S144" s="623">
        <f>Other!R34</f>
        <v>12</v>
      </c>
      <c r="T144" s="610">
        <f>Other!S34</f>
        <v>0</v>
      </c>
      <c r="U144" s="611">
        <f>Other!T34</f>
        <v>0</v>
      </c>
      <c r="V144" s="612">
        <f>Other!U34</f>
        <v>-103</v>
      </c>
      <c r="W144" s="221">
        <f>SUM(T144:V144)</f>
        <v>-103</v>
      </c>
      <c r="X144" s="610">
        <f>Other!V34</f>
        <v>0</v>
      </c>
      <c r="Y144" s="610">
        <f>Other!W34</f>
        <v>0</v>
      </c>
      <c r="Z144" s="610">
        <f>Other!X34</f>
        <v>0</v>
      </c>
      <c r="AA144" s="610">
        <f>Other!Y34</f>
        <v>0</v>
      </c>
      <c r="AB144" s="610">
        <f>Other!Z34</f>
        <v>0</v>
      </c>
      <c r="AC144" s="610">
        <f>Other!AA34</f>
        <v>0</v>
      </c>
      <c r="AD144" s="610">
        <f>Other!AB34</f>
        <v>-34</v>
      </c>
      <c r="AE144" s="221">
        <f t="shared" si="41"/>
        <v>-34</v>
      </c>
      <c r="AF144" s="221">
        <f>Other!AC34</f>
        <v>0</v>
      </c>
      <c r="AG144" s="290">
        <f>S144+W144+AE144+AF144</f>
        <v>-125</v>
      </c>
      <c r="AH144" s="327">
        <f t="shared" si="43"/>
        <v>376</v>
      </c>
    </row>
    <row r="145" spans="3:41" s="19" customFormat="1" ht="11.25" x14ac:dyDescent="0.2">
      <c r="C145" s="217" t="s">
        <v>140</v>
      </c>
      <c r="D145" s="218"/>
      <c r="E145" s="219"/>
      <c r="F145" s="67">
        <f>Other!G35</f>
        <v>0</v>
      </c>
      <c r="G145" s="67">
        <f>Other!H35</f>
        <v>0</v>
      </c>
      <c r="H145" s="67">
        <f>Other!I35</f>
        <v>385</v>
      </c>
      <c r="I145" s="67">
        <f>Other!J35</f>
        <v>0</v>
      </c>
      <c r="J145" s="67">
        <f>Other!K35</f>
        <v>0</v>
      </c>
      <c r="K145" s="67">
        <f>Other!L35</f>
        <v>0</v>
      </c>
      <c r="L145" s="67">
        <f>Other!M35</f>
        <v>0</v>
      </c>
      <c r="M145" s="67">
        <f>Other!N35</f>
        <v>0</v>
      </c>
      <c r="N145" s="67">
        <f>Other!O35</f>
        <v>0</v>
      </c>
      <c r="O145" s="67">
        <f>Other!P35</f>
        <v>0</v>
      </c>
      <c r="P145" s="221">
        <f>SUM(I145:O145)</f>
        <v>0</v>
      </c>
      <c r="Q145" s="67">
        <f>Other!Q35</f>
        <v>0</v>
      </c>
      <c r="R145" s="223">
        <f>F145+G145+H145+P145+Q145</f>
        <v>385</v>
      </c>
      <c r="S145" s="623">
        <f>Other!R35</f>
        <v>69</v>
      </c>
      <c r="T145" s="610">
        <f>Other!S35</f>
        <v>0</v>
      </c>
      <c r="U145" s="611">
        <f>Other!T35</f>
        <v>0</v>
      </c>
      <c r="V145" s="612">
        <f>Other!U35</f>
        <v>-111</v>
      </c>
      <c r="W145" s="221">
        <f>SUM(T145:V145)</f>
        <v>-111</v>
      </c>
      <c r="X145" s="610">
        <f>Other!V35</f>
        <v>0</v>
      </c>
      <c r="Y145" s="610">
        <f>Other!W35</f>
        <v>0</v>
      </c>
      <c r="Z145" s="610">
        <f>Other!X35</f>
        <v>0</v>
      </c>
      <c r="AA145" s="610">
        <f>Other!Y35</f>
        <v>0</v>
      </c>
      <c r="AB145" s="610">
        <f>Other!Z35</f>
        <v>0</v>
      </c>
      <c r="AC145" s="610">
        <f>Other!AA35</f>
        <v>0</v>
      </c>
      <c r="AD145" s="610">
        <f>Other!AB35</f>
        <v>-21</v>
      </c>
      <c r="AE145" s="221">
        <f t="shared" si="41"/>
        <v>-21</v>
      </c>
      <c r="AF145" s="221">
        <f>Other!AC35</f>
        <v>0</v>
      </c>
      <c r="AG145" s="290">
        <f>S145+W145+AE145+AF145</f>
        <v>-63</v>
      </c>
      <c r="AH145" s="327">
        <f t="shared" si="43"/>
        <v>322</v>
      </c>
    </row>
    <row r="146" spans="3:41" s="19" customFormat="1" x14ac:dyDescent="0.2">
      <c r="C146" s="80"/>
      <c r="D146" s="150"/>
      <c r="E146" s="151"/>
      <c r="F146" s="100"/>
      <c r="G146" s="100"/>
      <c r="H146" s="100"/>
      <c r="I146" s="101"/>
      <c r="J146" s="101"/>
      <c r="K146" s="101"/>
      <c r="L146" s="101"/>
      <c r="M146" s="101"/>
      <c r="N146" s="68"/>
      <c r="O146" s="101"/>
      <c r="P146" s="182"/>
      <c r="Q146" s="100"/>
      <c r="R146" s="184"/>
      <c r="S146" s="198"/>
      <c r="T146" s="199"/>
      <c r="U146" s="556"/>
      <c r="V146" s="200"/>
      <c r="W146" s="196"/>
      <c r="X146" s="199"/>
      <c r="Y146" s="197"/>
      <c r="Z146" s="197"/>
      <c r="AA146" s="197"/>
      <c r="AB146" s="197"/>
      <c r="AC146" s="197"/>
      <c r="AD146" s="200"/>
      <c r="AE146" s="196"/>
      <c r="AF146" s="196"/>
      <c r="AG146" s="201"/>
      <c r="AH146" s="323"/>
    </row>
    <row r="147" spans="3:41" s="19" customFormat="1" ht="11.25" x14ac:dyDescent="0.2">
      <c r="C147" s="80" t="s">
        <v>141</v>
      </c>
      <c r="D147" s="150"/>
      <c r="E147" s="151"/>
      <c r="F147" s="67">
        <f>Other!G36</f>
        <v>0</v>
      </c>
      <c r="G147" s="67">
        <f>Other!H36</f>
        <v>0</v>
      </c>
      <c r="H147" s="67">
        <f>Other!I36</f>
        <v>0</v>
      </c>
      <c r="I147" s="67">
        <f>Other!J36</f>
        <v>0</v>
      </c>
      <c r="J147" s="67">
        <f>Other!K36</f>
        <v>0</v>
      </c>
      <c r="K147" s="67">
        <f>Other!L36</f>
        <v>0</v>
      </c>
      <c r="L147" s="67">
        <f>Other!M36</f>
        <v>0</v>
      </c>
      <c r="M147" s="67">
        <f>Other!N36</f>
        <v>0</v>
      </c>
      <c r="N147" s="67">
        <f>Other!O36</f>
        <v>0</v>
      </c>
      <c r="O147" s="67">
        <f>Other!P36</f>
        <v>0</v>
      </c>
      <c r="P147" s="182">
        <f>SUM(I147:O147)</f>
        <v>0</v>
      </c>
      <c r="Q147" s="67">
        <f>Other!Q36</f>
        <v>66</v>
      </c>
      <c r="R147" s="184">
        <f>F147+G147+H147+P147+Q147</f>
        <v>66</v>
      </c>
      <c r="S147" s="185">
        <f>Other!R36</f>
        <v>6</v>
      </c>
      <c r="T147" s="186">
        <f>Other!S36</f>
        <v>0</v>
      </c>
      <c r="U147" s="555">
        <f>Other!T36</f>
        <v>0</v>
      </c>
      <c r="V147" s="187">
        <f>Other!U36</f>
        <v>0</v>
      </c>
      <c r="W147" s="182">
        <f>SUM(T147:V147)</f>
        <v>0</v>
      </c>
      <c r="X147" s="186">
        <f>Other!V36</f>
        <v>0</v>
      </c>
      <c r="Y147" s="186">
        <f>Other!W36</f>
        <v>0</v>
      </c>
      <c r="Z147" s="186">
        <f>Other!X36</f>
        <v>0</v>
      </c>
      <c r="AA147" s="186">
        <f>Other!Y36</f>
        <v>0</v>
      </c>
      <c r="AB147" s="186">
        <f>Other!Z36</f>
        <v>0</v>
      </c>
      <c r="AC147" s="186">
        <f>Other!AA36</f>
        <v>0</v>
      </c>
      <c r="AD147" s="186">
        <f>Other!AB36</f>
        <v>0</v>
      </c>
      <c r="AE147" s="182">
        <f t="shared" si="41"/>
        <v>0</v>
      </c>
      <c r="AF147" s="182">
        <f>Other!AC36</f>
        <v>0</v>
      </c>
      <c r="AG147" s="188">
        <f>S147+W147+AE147+AF147</f>
        <v>6</v>
      </c>
      <c r="AH147" s="331">
        <f t="shared" si="43"/>
        <v>72</v>
      </c>
    </row>
    <row r="148" spans="3:41" s="19" customFormat="1" x14ac:dyDescent="0.2">
      <c r="C148" s="80"/>
      <c r="D148" s="150"/>
      <c r="E148" s="151"/>
      <c r="F148" s="195"/>
      <c r="G148" s="196"/>
      <c r="H148" s="196"/>
      <c r="I148" s="196"/>
      <c r="J148" s="196"/>
      <c r="K148" s="220"/>
      <c r="L148" s="220"/>
      <c r="M148" s="220"/>
      <c r="N148" s="517"/>
      <c r="O148" s="196"/>
      <c r="P148" s="182"/>
      <c r="Q148" s="196"/>
      <c r="R148" s="184"/>
      <c r="S148" s="198"/>
      <c r="T148" s="199"/>
      <c r="U148" s="556"/>
      <c r="V148" s="200"/>
      <c r="W148" s="196"/>
      <c r="X148" s="199"/>
      <c r="Y148" s="197"/>
      <c r="Z148" s="197"/>
      <c r="AA148" s="197"/>
      <c r="AB148" s="197"/>
      <c r="AC148" s="197"/>
      <c r="AD148" s="200"/>
      <c r="AE148" s="196"/>
      <c r="AF148" s="196"/>
      <c r="AG148" s="201"/>
      <c r="AH148" s="323"/>
    </row>
    <row r="149" spans="3:41" x14ac:dyDescent="0.2">
      <c r="C149" s="38" t="s">
        <v>142</v>
      </c>
      <c r="D149" s="20"/>
      <c r="E149" s="10"/>
      <c r="F149" s="5">
        <f t="shared" ref="F149:R149" si="51">F150+F151</f>
        <v>144</v>
      </c>
      <c r="G149" s="6">
        <f t="shared" si="51"/>
        <v>0</v>
      </c>
      <c r="H149" s="6">
        <f t="shared" si="51"/>
        <v>90875</v>
      </c>
      <c r="I149" s="6">
        <f t="shared" si="51"/>
        <v>0</v>
      </c>
      <c r="J149" s="6">
        <f t="shared" si="51"/>
        <v>0</v>
      </c>
      <c r="K149" s="512">
        <f t="shared" si="51"/>
        <v>0</v>
      </c>
      <c r="L149" s="512">
        <f t="shared" si="51"/>
        <v>0</v>
      </c>
      <c r="M149" s="512">
        <f t="shared" si="51"/>
        <v>76</v>
      </c>
      <c r="N149" s="512">
        <f t="shared" ref="N149" si="52">N150+N151</f>
        <v>0</v>
      </c>
      <c r="O149" s="6">
        <f t="shared" si="51"/>
        <v>0</v>
      </c>
      <c r="P149" s="6">
        <f t="shared" si="51"/>
        <v>76</v>
      </c>
      <c r="Q149" s="6">
        <f t="shared" si="51"/>
        <v>0</v>
      </c>
      <c r="R149" s="11">
        <f t="shared" si="51"/>
        <v>91095</v>
      </c>
      <c r="S149" s="8">
        <f t="shared" ref="S149:AD149" si="53">S150+S151</f>
        <v>0</v>
      </c>
      <c r="T149" s="84">
        <f t="shared" si="53"/>
        <v>0</v>
      </c>
      <c r="U149" s="545">
        <f>U150+U151</f>
        <v>135</v>
      </c>
      <c r="V149" s="85">
        <f t="shared" si="53"/>
        <v>-1624</v>
      </c>
      <c r="W149" s="6">
        <f t="shared" si="53"/>
        <v>-1489</v>
      </c>
      <c r="X149" s="6">
        <f t="shared" si="53"/>
        <v>0</v>
      </c>
      <c r="Y149" s="6">
        <f t="shared" si="53"/>
        <v>0</v>
      </c>
      <c r="Z149" s="6">
        <f t="shared" si="53"/>
        <v>0</v>
      </c>
      <c r="AA149" s="6">
        <f t="shared" si="53"/>
        <v>0</v>
      </c>
      <c r="AB149" s="6">
        <f t="shared" si="53"/>
        <v>0</v>
      </c>
      <c r="AC149" s="6">
        <f t="shared" si="53"/>
        <v>0</v>
      </c>
      <c r="AD149" s="6">
        <f t="shared" si="53"/>
        <v>204</v>
      </c>
      <c r="AE149" s="6">
        <f>AE150+AE151</f>
        <v>204</v>
      </c>
      <c r="AF149" s="6">
        <f>AF150+AF151</f>
        <v>0</v>
      </c>
      <c r="AG149" s="86">
        <f>AG150+AG151</f>
        <v>-1285</v>
      </c>
      <c r="AH149" s="322">
        <f>AH150+AH151</f>
        <v>89810</v>
      </c>
      <c r="AJ149" s="319">
        <f>P149-(I149+J149+K149+L149+M149+N149+O149)</f>
        <v>0</v>
      </c>
      <c r="AK149">
        <f>R149-(F149+G149+H149+P149+Q149)</f>
        <v>0</v>
      </c>
      <c r="AL149">
        <f>W149-(T149+U149+V149)</f>
        <v>0</v>
      </c>
      <c r="AM149">
        <f>AE149-(X149+Y149+Z149+AA149+AB149+AC149+AD149)</f>
        <v>0</v>
      </c>
      <c r="AN149">
        <f>AG149-(S149+W149+AE149+AF149)</f>
        <v>0</v>
      </c>
      <c r="AO149">
        <f>AH149-(R149+AG149)</f>
        <v>0</v>
      </c>
    </row>
    <row r="150" spans="3:41" s="19" customFormat="1" ht="11.25" x14ac:dyDescent="0.2">
      <c r="C150" s="225" t="s">
        <v>143</v>
      </c>
      <c r="D150" s="150"/>
      <c r="E150" s="226"/>
      <c r="F150" s="624">
        <f>Other!G13</f>
        <v>0</v>
      </c>
      <c r="G150" s="624">
        <f>Other!H13</f>
        <v>0</v>
      </c>
      <c r="H150" s="627">
        <f>Other!I13-U150</f>
        <v>62097</v>
      </c>
      <c r="I150" s="624">
        <f>Other!J13</f>
        <v>0</v>
      </c>
      <c r="J150" s="624">
        <f>Other!K13</f>
        <v>0</v>
      </c>
      <c r="K150" s="624">
        <f>Other!L13</f>
        <v>0</v>
      </c>
      <c r="L150" s="624">
        <f>Other!M13</f>
        <v>0</v>
      </c>
      <c r="M150" s="624">
        <f>Other!N13</f>
        <v>0</v>
      </c>
      <c r="N150" s="624">
        <f>Other!O13</f>
        <v>0</v>
      </c>
      <c r="O150" s="624">
        <f>Other!P13</f>
        <v>0</v>
      </c>
      <c r="P150" s="121">
        <f>SUM(I150:O150)</f>
        <v>0</v>
      </c>
      <c r="Q150" s="121">
        <f>Other!Q13</f>
        <v>0</v>
      </c>
      <c r="R150" s="122">
        <f>F150+G150+H150+P150+Q150</f>
        <v>62097</v>
      </c>
      <c r="S150" s="615">
        <f>Other!R13</f>
        <v>0</v>
      </c>
      <c r="T150" s="610">
        <f>Other!S13</f>
        <v>0</v>
      </c>
      <c r="U150" s="611">
        <f>Insurance!F26</f>
        <v>58</v>
      </c>
      <c r="V150" s="612">
        <f>Other!U13</f>
        <v>771</v>
      </c>
      <c r="W150" s="121">
        <f>SUM(T150:V150)</f>
        <v>829</v>
      </c>
      <c r="X150" s="610">
        <f>Other!V13</f>
        <v>0</v>
      </c>
      <c r="Y150" s="610">
        <f>Other!W13</f>
        <v>0</v>
      </c>
      <c r="Z150" s="610">
        <f>Other!X13</f>
        <v>0</v>
      </c>
      <c r="AA150" s="610">
        <f>Other!Y13</f>
        <v>0</v>
      </c>
      <c r="AB150" s="610">
        <f>Other!Z13</f>
        <v>0</v>
      </c>
      <c r="AC150" s="610">
        <f>Other!AA13</f>
        <v>0</v>
      </c>
      <c r="AD150" s="610">
        <f>Other!AB13</f>
        <v>0</v>
      </c>
      <c r="AE150" s="121">
        <f>SUM(X150:AD150)</f>
        <v>0</v>
      </c>
      <c r="AF150" s="121">
        <f>Other!AC13</f>
        <v>0</v>
      </c>
      <c r="AG150" s="290">
        <f>S150+W150+AE150+AF150</f>
        <v>829</v>
      </c>
      <c r="AH150" s="327">
        <f t="shared" si="43"/>
        <v>62926</v>
      </c>
    </row>
    <row r="151" spans="3:41" s="19" customFormat="1" ht="11.25" x14ac:dyDescent="0.2">
      <c r="C151" s="225" t="s">
        <v>144</v>
      </c>
      <c r="D151" s="150"/>
      <c r="E151" s="226"/>
      <c r="F151" s="624">
        <f>Other!G14</f>
        <v>144</v>
      </c>
      <c r="G151" s="624">
        <f>Other!H14</f>
        <v>0</v>
      </c>
      <c r="H151" s="627">
        <f>Other!I14-U151</f>
        <v>28778</v>
      </c>
      <c r="I151" s="624">
        <f>Other!J14</f>
        <v>0</v>
      </c>
      <c r="J151" s="624">
        <f>Other!K14</f>
        <v>0</v>
      </c>
      <c r="K151" s="624">
        <f>Other!L14</f>
        <v>0</v>
      </c>
      <c r="L151" s="624">
        <f>Other!M14</f>
        <v>0</v>
      </c>
      <c r="M151" s="624">
        <f>Other!N14</f>
        <v>76</v>
      </c>
      <c r="N151" s="624">
        <f>Other!O14</f>
        <v>0</v>
      </c>
      <c r="O151" s="624">
        <f>Other!P14</f>
        <v>0</v>
      </c>
      <c r="P151" s="121">
        <f>SUM(I151:O151)</f>
        <v>76</v>
      </c>
      <c r="Q151" s="121">
        <f>Other!Q14</f>
        <v>0</v>
      </c>
      <c r="R151" s="122">
        <f>F151+G151+H151+P151+Q151</f>
        <v>28998</v>
      </c>
      <c r="S151" s="615">
        <f>Other!R14</f>
        <v>0</v>
      </c>
      <c r="T151" s="610">
        <f>Other!S14</f>
        <v>0</v>
      </c>
      <c r="U151" s="611">
        <f>Insurance!F27</f>
        <v>77</v>
      </c>
      <c r="V151" s="612">
        <f>Other!U14</f>
        <v>-2395</v>
      </c>
      <c r="W151" s="121">
        <f>SUM(T151:V151)</f>
        <v>-2318</v>
      </c>
      <c r="X151" s="610">
        <f>Other!V14</f>
        <v>0</v>
      </c>
      <c r="Y151" s="610">
        <f>Other!W14</f>
        <v>0</v>
      </c>
      <c r="Z151" s="610">
        <f>Other!X14</f>
        <v>0</v>
      </c>
      <c r="AA151" s="610">
        <f>Other!Y14</f>
        <v>0</v>
      </c>
      <c r="AB151" s="610">
        <f>Other!Z14</f>
        <v>0</v>
      </c>
      <c r="AC151" s="610">
        <f>Other!AA14</f>
        <v>0</v>
      </c>
      <c r="AD151" s="610">
        <f>Other!AB14</f>
        <v>204</v>
      </c>
      <c r="AE151" s="121">
        <f>SUM(X151:AD151)</f>
        <v>204</v>
      </c>
      <c r="AF151" s="121">
        <f>Other!AC14</f>
        <v>0</v>
      </c>
      <c r="AG151" s="290">
        <f>S151+W151+AE151+AF151</f>
        <v>-2114</v>
      </c>
      <c r="AH151" s="327">
        <f t="shared" si="43"/>
        <v>26884</v>
      </c>
    </row>
    <row r="152" spans="3:41" x14ac:dyDescent="0.2">
      <c r="C152" s="225"/>
      <c r="D152" s="150"/>
      <c r="E152" s="227"/>
      <c r="F152" s="115"/>
      <c r="G152" s="116"/>
      <c r="H152" s="116"/>
      <c r="I152" s="116"/>
      <c r="J152" s="116"/>
      <c r="K152" s="222"/>
      <c r="L152" s="222"/>
      <c r="M152" s="222"/>
      <c r="N152" s="221"/>
      <c r="O152" s="116"/>
      <c r="P152" s="121"/>
      <c r="Q152" s="116"/>
      <c r="R152" s="122"/>
      <c r="S152" s="123"/>
      <c r="T152" s="124"/>
      <c r="U152" s="549"/>
      <c r="V152" s="125"/>
      <c r="W152" s="116"/>
      <c r="X152" s="124"/>
      <c r="Y152" s="119"/>
      <c r="Z152" s="119"/>
      <c r="AA152" s="119"/>
      <c r="AB152" s="119"/>
      <c r="AC152" s="119"/>
      <c r="AD152" s="125"/>
      <c r="AE152" s="116"/>
      <c r="AF152" s="116"/>
      <c r="AG152" s="153"/>
      <c r="AH152" s="328"/>
    </row>
    <row r="153" spans="3:41" x14ac:dyDescent="0.2">
      <c r="C153" s="38" t="s">
        <v>145</v>
      </c>
      <c r="D153" s="20"/>
      <c r="E153" s="10"/>
      <c r="F153" s="5">
        <f>F154+F155</f>
        <v>308</v>
      </c>
      <c r="G153" s="6">
        <f>G154+G155</f>
        <v>0</v>
      </c>
      <c r="H153" s="6">
        <f>H154+H155</f>
        <v>90878</v>
      </c>
      <c r="I153" s="6">
        <f>I154+I155</f>
        <v>0</v>
      </c>
      <c r="J153" s="6">
        <f t="shared" ref="J153:AD153" si="54">J154+J155</f>
        <v>0</v>
      </c>
      <c r="K153" s="6">
        <f t="shared" si="54"/>
        <v>0</v>
      </c>
      <c r="L153" s="6">
        <f t="shared" si="54"/>
        <v>0</v>
      </c>
      <c r="M153" s="6">
        <f t="shared" si="54"/>
        <v>371</v>
      </c>
      <c r="N153" s="6">
        <f t="shared" ref="N153" si="55">N154+N155</f>
        <v>0</v>
      </c>
      <c r="O153" s="6">
        <f t="shared" si="54"/>
        <v>0</v>
      </c>
      <c r="P153" s="6">
        <f t="shared" si="54"/>
        <v>371</v>
      </c>
      <c r="Q153" s="6">
        <f t="shared" si="54"/>
        <v>0</v>
      </c>
      <c r="R153" s="11">
        <f t="shared" si="54"/>
        <v>91557</v>
      </c>
      <c r="S153" s="8">
        <f t="shared" si="54"/>
        <v>0</v>
      </c>
      <c r="T153" s="84">
        <f t="shared" si="54"/>
        <v>0</v>
      </c>
      <c r="U153" s="545">
        <f t="shared" ref="U153" si="56">U154+U155</f>
        <v>160</v>
      </c>
      <c r="V153" s="85">
        <f t="shared" si="54"/>
        <v>-2148</v>
      </c>
      <c r="W153" s="6">
        <f t="shared" si="54"/>
        <v>-1988</v>
      </c>
      <c r="X153" s="6">
        <f t="shared" si="54"/>
        <v>0</v>
      </c>
      <c r="Y153" s="6">
        <f t="shared" si="54"/>
        <v>0</v>
      </c>
      <c r="Z153" s="6">
        <f t="shared" si="54"/>
        <v>0</v>
      </c>
      <c r="AA153" s="6">
        <f t="shared" si="54"/>
        <v>0</v>
      </c>
      <c r="AB153" s="6">
        <f t="shared" si="54"/>
        <v>0</v>
      </c>
      <c r="AC153" s="6">
        <f t="shared" si="54"/>
        <v>0</v>
      </c>
      <c r="AD153" s="6">
        <f t="shared" si="54"/>
        <v>3170</v>
      </c>
      <c r="AE153" s="6">
        <f>AE154+AE155</f>
        <v>3170</v>
      </c>
      <c r="AF153" s="6">
        <f>AF154+AF155</f>
        <v>0</v>
      </c>
      <c r="AG153" s="86">
        <f>AG154+AG155</f>
        <v>1182</v>
      </c>
      <c r="AH153" s="322">
        <f>AH154+AH155</f>
        <v>92739</v>
      </c>
      <c r="AJ153" s="319">
        <f>P153-(I153+J153+K153+L153+M153+N153+O153)</f>
        <v>0</v>
      </c>
      <c r="AK153">
        <f>R153-(F153+G153+H153+P153+Q153)</f>
        <v>0</v>
      </c>
      <c r="AL153">
        <f>W153-(T153+U153+V153)</f>
        <v>0</v>
      </c>
      <c r="AM153">
        <f>AE153-(X153+Y153+Z153+AA153+AB153+AC153+AD153)</f>
        <v>0</v>
      </c>
      <c r="AN153">
        <f>AG153-(S153+W153+AE153+AF153)</f>
        <v>0</v>
      </c>
      <c r="AO153">
        <f>AH153-(R153+AG153)</f>
        <v>0</v>
      </c>
    </row>
    <row r="154" spans="3:41" s="19" customFormat="1" ht="11.25" x14ac:dyDescent="0.2">
      <c r="C154" s="225" t="s">
        <v>146</v>
      </c>
      <c r="D154" s="150"/>
      <c r="E154" s="226"/>
      <c r="F154" s="624">
        <f>Other!G15</f>
        <v>0</v>
      </c>
      <c r="G154" s="624">
        <f>Other!H15</f>
        <v>0</v>
      </c>
      <c r="H154" s="627">
        <f>Other!I15-U154</f>
        <v>64409</v>
      </c>
      <c r="I154" s="624">
        <f>Other!J15</f>
        <v>0</v>
      </c>
      <c r="J154" s="624">
        <f>Other!K15</f>
        <v>0</v>
      </c>
      <c r="K154" s="624">
        <f>Other!L15</f>
        <v>0</v>
      </c>
      <c r="L154" s="624">
        <f>Other!M15</f>
        <v>0</v>
      </c>
      <c r="M154" s="624">
        <f>Other!N15</f>
        <v>0</v>
      </c>
      <c r="N154" s="624">
        <f>Other!O15</f>
        <v>0</v>
      </c>
      <c r="O154" s="624">
        <f>Other!P15</f>
        <v>0</v>
      </c>
      <c r="P154" s="121">
        <f>SUM(I154:O154)</f>
        <v>0</v>
      </c>
      <c r="Q154" s="121">
        <f>Other!Q15</f>
        <v>0</v>
      </c>
      <c r="R154" s="122">
        <f>F154+G154+H154+P154+Q154</f>
        <v>64409</v>
      </c>
      <c r="S154" s="615">
        <f>Other!R15</f>
        <v>0</v>
      </c>
      <c r="T154" s="610">
        <f>Other!S15</f>
        <v>0</v>
      </c>
      <c r="U154" s="611">
        <f>Insurance!F28</f>
        <v>-205</v>
      </c>
      <c r="V154" s="612">
        <f>Other!U15</f>
        <v>-2947</v>
      </c>
      <c r="W154" s="121">
        <f>SUM(T154:V154)</f>
        <v>-3152</v>
      </c>
      <c r="X154" s="610">
        <f>Other!V15</f>
        <v>0</v>
      </c>
      <c r="Y154" s="610">
        <f>Other!W15</f>
        <v>0</v>
      </c>
      <c r="Z154" s="610">
        <f>Other!X15</f>
        <v>0</v>
      </c>
      <c r="AA154" s="610">
        <f>Other!Y15</f>
        <v>0</v>
      </c>
      <c r="AB154" s="610">
        <f>Other!Z15</f>
        <v>0</v>
      </c>
      <c r="AC154" s="610">
        <f>Other!AA15</f>
        <v>0</v>
      </c>
      <c r="AD154" s="610">
        <f>Other!AB15</f>
        <v>1406</v>
      </c>
      <c r="AE154" s="121">
        <f>SUM(X154:AD154)</f>
        <v>1406</v>
      </c>
      <c r="AF154" s="121">
        <f>Other!AC15</f>
        <v>0</v>
      </c>
      <c r="AG154" s="290">
        <f>S154+W154+AE154+AF154</f>
        <v>-1746</v>
      </c>
      <c r="AH154" s="327">
        <f>R154+AG154</f>
        <v>62663</v>
      </c>
    </row>
    <row r="155" spans="3:41" s="19" customFormat="1" ht="11.25" x14ac:dyDescent="0.2">
      <c r="C155" s="225" t="s">
        <v>147</v>
      </c>
      <c r="D155" s="150"/>
      <c r="E155" s="226"/>
      <c r="F155" s="624">
        <f>Other!G16</f>
        <v>308</v>
      </c>
      <c r="G155" s="624">
        <f>Other!H16</f>
        <v>0</v>
      </c>
      <c r="H155" s="627">
        <f>Other!I16-U155</f>
        <v>26469</v>
      </c>
      <c r="I155" s="624">
        <f>Other!J16</f>
        <v>0</v>
      </c>
      <c r="J155" s="624">
        <f>Other!K16</f>
        <v>0</v>
      </c>
      <c r="K155" s="624">
        <f>Other!L16</f>
        <v>0</v>
      </c>
      <c r="L155" s="624">
        <f>Other!M16</f>
        <v>0</v>
      </c>
      <c r="M155" s="624">
        <f>Other!N16</f>
        <v>371</v>
      </c>
      <c r="N155" s="624">
        <f>Other!O16</f>
        <v>0</v>
      </c>
      <c r="O155" s="624">
        <f>Other!P16</f>
        <v>0</v>
      </c>
      <c r="P155" s="121">
        <f>SUM(I155:O155)</f>
        <v>371</v>
      </c>
      <c r="Q155" s="121">
        <f>Other!Q16</f>
        <v>0</v>
      </c>
      <c r="R155" s="122">
        <f>F155+G155+H155+P155+Q155</f>
        <v>27148</v>
      </c>
      <c r="S155" s="615">
        <f>Other!R16</f>
        <v>0</v>
      </c>
      <c r="T155" s="610">
        <f>Other!S16</f>
        <v>0</v>
      </c>
      <c r="U155" s="611">
        <f>Insurance!F29</f>
        <v>365</v>
      </c>
      <c r="V155" s="612">
        <f>Other!U16</f>
        <v>799</v>
      </c>
      <c r="W155" s="121">
        <f>SUM(T155:V155)</f>
        <v>1164</v>
      </c>
      <c r="X155" s="610">
        <f>Other!V16</f>
        <v>0</v>
      </c>
      <c r="Y155" s="610">
        <f>Other!W16</f>
        <v>0</v>
      </c>
      <c r="Z155" s="610">
        <f>Other!X16</f>
        <v>0</v>
      </c>
      <c r="AA155" s="610">
        <f>Other!Y16</f>
        <v>0</v>
      </c>
      <c r="AB155" s="610">
        <f>Other!Z16</f>
        <v>0</v>
      </c>
      <c r="AC155" s="610">
        <f>Other!AA16</f>
        <v>0</v>
      </c>
      <c r="AD155" s="610">
        <f>Other!AB16</f>
        <v>1764</v>
      </c>
      <c r="AE155" s="121">
        <f>SUM(X155:AD155)</f>
        <v>1764</v>
      </c>
      <c r="AF155" s="121">
        <f>Other!AC16</f>
        <v>0</v>
      </c>
      <c r="AG155" s="290">
        <f>S155+W155+AE155+AF155</f>
        <v>2928</v>
      </c>
      <c r="AH155" s="327">
        <f>R155+AG155</f>
        <v>30076</v>
      </c>
    </row>
    <row r="156" spans="3:41" ht="13.5" thickBot="1" x14ac:dyDescent="0.25">
      <c r="C156" s="80"/>
      <c r="D156" s="150"/>
      <c r="E156" s="151"/>
      <c r="F156" s="115"/>
      <c r="G156" s="116"/>
      <c r="H156" s="116"/>
      <c r="I156" s="116"/>
      <c r="J156" s="116"/>
      <c r="K156" s="222"/>
      <c r="L156" s="222"/>
      <c r="M156" s="222"/>
      <c r="N156" s="221"/>
      <c r="O156" s="116"/>
      <c r="P156" s="121"/>
      <c r="Q156" s="116"/>
      <c r="R156" s="122"/>
      <c r="S156" s="154"/>
      <c r="T156" s="155"/>
      <c r="U156" s="552"/>
      <c r="V156" s="156"/>
      <c r="W156" s="158"/>
      <c r="X156" s="155"/>
      <c r="Y156" s="157"/>
      <c r="Z156" s="157"/>
      <c r="AA156" s="157"/>
      <c r="AB156" s="157"/>
      <c r="AC156" s="157"/>
      <c r="AD156" s="156"/>
      <c r="AE156" s="158"/>
      <c r="AF156" s="158"/>
      <c r="AG156" s="193"/>
      <c r="AH156" s="332"/>
    </row>
    <row r="157" spans="3:41" s="18" customFormat="1" ht="19.5" thickTop="1" thickBot="1" x14ac:dyDescent="0.3">
      <c r="C157" s="39" t="s">
        <v>106</v>
      </c>
      <c r="D157" s="12"/>
      <c r="E157" s="13"/>
      <c r="F157" s="14">
        <f t="shared" ref="F157:AH157" si="57">F111+F131+F149-F153</f>
        <v>6178</v>
      </c>
      <c r="G157" s="15">
        <f t="shared" si="57"/>
        <v>9892</v>
      </c>
      <c r="H157" s="15">
        <f>H111+H131+H149-H153</f>
        <v>57749</v>
      </c>
      <c r="I157" s="15">
        <f t="shared" si="57"/>
        <v>3</v>
      </c>
      <c r="J157" s="15">
        <f t="shared" si="57"/>
        <v>0</v>
      </c>
      <c r="K157" s="515">
        <f t="shared" si="57"/>
        <v>8334</v>
      </c>
      <c r="L157" s="515">
        <f t="shared" si="57"/>
        <v>276</v>
      </c>
      <c r="M157" s="515">
        <f t="shared" si="57"/>
        <v>-295</v>
      </c>
      <c r="N157" s="515">
        <f t="shared" ref="N157" si="58">N111+N131+N149-N153</f>
        <v>110</v>
      </c>
      <c r="O157" s="15">
        <f t="shared" si="57"/>
        <v>582</v>
      </c>
      <c r="P157" s="15">
        <f t="shared" si="57"/>
        <v>9010</v>
      </c>
      <c r="Q157" s="15">
        <f t="shared" si="57"/>
        <v>143902</v>
      </c>
      <c r="R157" s="16">
        <f t="shared" si="57"/>
        <v>226731</v>
      </c>
      <c r="S157" s="17">
        <f t="shared" si="57"/>
        <v>3736</v>
      </c>
      <c r="T157" s="161">
        <f>T111+T131+T149-T153</f>
        <v>623</v>
      </c>
      <c r="U157" s="553">
        <f>U111+U131+U149-U153</f>
        <v>2706</v>
      </c>
      <c r="V157" s="162">
        <f t="shared" si="57"/>
        <v>295</v>
      </c>
      <c r="W157" s="15">
        <f t="shared" si="57"/>
        <v>3624</v>
      </c>
      <c r="X157" s="161">
        <f t="shared" si="57"/>
        <v>0</v>
      </c>
      <c r="Y157" s="160">
        <f t="shared" si="57"/>
        <v>0</v>
      </c>
      <c r="Z157" s="160">
        <f t="shared" si="57"/>
        <v>0</v>
      </c>
      <c r="AA157" s="160">
        <f t="shared" si="57"/>
        <v>0</v>
      </c>
      <c r="AB157" s="160">
        <f t="shared" si="57"/>
        <v>0</v>
      </c>
      <c r="AC157" s="160">
        <f t="shared" si="57"/>
        <v>0</v>
      </c>
      <c r="AD157" s="162">
        <f t="shared" si="57"/>
        <v>-664</v>
      </c>
      <c r="AE157" s="15">
        <f t="shared" si="57"/>
        <v>-664</v>
      </c>
      <c r="AF157" s="15">
        <f t="shared" si="57"/>
        <v>41</v>
      </c>
      <c r="AG157" s="163">
        <f t="shared" si="57"/>
        <v>6737</v>
      </c>
      <c r="AH157" s="329">
        <f t="shared" si="57"/>
        <v>233468</v>
      </c>
      <c r="AJ157" s="18">
        <f>AH157-(R157+AG157)</f>
        <v>0</v>
      </c>
      <c r="AM157" s="541">
        <f>AH107-AH157</f>
        <v>0</v>
      </c>
    </row>
    <row r="158" spans="3:41" ht="13.5" thickTop="1" x14ac:dyDescent="0.2">
      <c r="C158" s="572"/>
      <c r="D158" s="228"/>
      <c r="E158" s="229"/>
      <c r="F158" s="230"/>
      <c r="G158" s="168"/>
      <c r="H158" s="231"/>
      <c r="I158" s="231"/>
      <c r="J158" s="231"/>
      <c r="K158" s="519"/>
      <c r="L158" s="519"/>
      <c r="M158" s="519"/>
      <c r="N158" s="567"/>
      <c r="O158" s="231"/>
      <c r="P158" s="233"/>
      <c r="Q158" s="231"/>
      <c r="R158" s="234"/>
      <c r="S158" s="235"/>
      <c r="T158" s="236"/>
      <c r="U158" s="558"/>
      <c r="V158" s="237"/>
      <c r="W158" s="231"/>
      <c r="X158" s="236"/>
      <c r="Y158" s="232"/>
      <c r="Z158" s="232"/>
      <c r="AA158" s="232"/>
      <c r="AB158" s="232"/>
      <c r="AC158" s="232"/>
      <c r="AD158" s="237"/>
      <c r="AE158" s="231"/>
      <c r="AF158" s="231"/>
      <c r="AG158" s="238"/>
      <c r="AH158" s="335"/>
    </row>
    <row r="159" spans="3:41" ht="18" x14ac:dyDescent="0.25">
      <c r="C159" s="573" t="s">
        <v>148</v>
      </c>
      <c r="D159" s="88"/>
      <c r="E159" s="89"/>
      <c r="F159" s="239"/>
      <c r="G159" s="101"/>
      <c r="H159" s="240"/>
      <c r="I159" s="240"/>
      <c r="J159" s="240"/>
      <c r="K159" s="520"/>
      <c r="L159" s="520"/>
      <c r="M159" s="520"/>
      <c r="N159" s="568"/>
      <c r="O159" s="240"/>
      <c r="P159" s="242"/>
      <c r="Q159" s="240"/>
      <c r="R159" s="243"/>
      <c r="S159" s="244"/>
      <c r="T159" s="245"/>
      <c r="U159" s="559"/>
      <c r="V159" s="246"/>
      <c r="W159" s="240"/>
      <c r="X159" s="245"/>
      <c r="Y159" s="241"/>
      <c r="Z159" s="241"/>
      <c r="AA159" s="241"/>
      <c r="AB159" s="241"/>
      <c r="AC159" s="241"/>
      <c r="AD159" s="246"/>
      <c r="AE159" s="240"/>
      <c r="AF159" s="240"/>
      <c r="AG159" s="247"/>
      <c r="AH159" s="336"/>
    </row>
    <row r="160" spans="3:41" x14ac:dyDescent="0.2">
      <c r="C160" s="574"/>
      <c r="D160" s="88"/>
      <c r="E160" s="89"/>
      <c r="F160" s="239"/>
      <c r="G160" s="101"/>
      <c r="H160" s="240"/>
      <c r="I160" s="240"/>
      <c r="J160" s="240"/>
      <c r="K160" s="520"/>
      <c r="L160" s="520"/>
      <c r="M160" s="520"/>
      <c r="N160" s="568"/>
      <c r="O160" s="240"/>
      <c r="P160" s="242"/>
      <c r="Q160" s="240"/>
      <c r="R160" s="243"/>
      <c r="S160" s="244"/>
      <c r="T160" s="245"/>
      <c r="U160" s="559"/>
      <c r="V160" s="246"/>
      <c r="W160" s="240"/>
      <c r="X160" s="245"/>
      <c r="Y160" s="241"/>
      <c r="Z160" s="241"/>
      <c r="AA160" s="241"/>
      <c r="AB160" s="241"/>
      <c r="AC160" s="241"/>
      <c r="AD160" s="246"/>
      <c r="AE160" s="240"/>
      <c r="AF160" s="240"/>
      <c r="AG160" s="247"/>
      <c r="AH160" s="336"/>
    </row>
    <row r="161" spans="3:42" x14ac:dyDescent="0.2">
      <c r="C161" s="38" t="s">
        <v>149</v>
      </c>
      <c r="D161" s="3"/>
      <c r="E161" s="10"/>
      <c r="F161" s="5">
        <f>SUM(F162:F166)</f>
        <v>2592</v>
      </c>
      <c r="G161" s="6">
        <f t="shared" ref="G161:AH161" si="59">SUM(G162:G166)</f>
        <v>4809</v>
      </c>
      <c r="H161" s="6">
        <f t="shared" si="59"/>
        <v>80351</v>
      </c>
      <c r="I161" s="6">
        <f t="shared" si="59"/>
        <v>0</v>
      </c>
      <c r="J161" s="6">
        <f t="shared" si="59"/>
        <v>0</v>
      </c>
      <c r="K161" s="512"/>
      <c r="L161" s="512"/>
      <c r="M161" s="512">
        <f t="shared" si="59"/>
        <v>0</v>
      </c>
      <c r="N161" s="512">
        <f t="shared" ref="N161" si="60">SUM(N162:N166)</f>
        <v>0</v>
      </c>
      <c r="O161" s="6">
        <f t="shared" si="59"/>
        <v>12510</v>
      </c>
      <c r="P161" s="6">
        <f>SUM(P162:P166)</f>
        <v>12510</v>
      </c>
      <c r="Q161" s="6">
        <f t="shared" si="59"/>
        <v>8030</v>
      </c>
      <c r="R161" s="11">
        <f>SUM(R162:R166)</f>
        <v>108292</v>
      </c>
      <c r="S161" s="8">
        <f t="shared" si="59"/>
        <v>-140</v>
      </c>
      <c r="T161" s="84">
        <f t="shared" si="59"/>
        <v>0</v>
      </c>
      <c r="U161" s="545">
        <f t="shared" ref="U161" si="61">SUM(U162:U166)</f>
        <v>0</v>
      </c>
      <c r="V161" s="85">
        <f t="shared" si="59"/>
        <v>-31</v>
      </c>
      <c r="W161" s="6">
        <f t="shared" si="59"/>
        <v>-31</v>
      </c>
      <c r="X161" s="84">
        <f t="shared" si="59"/>
        <v>0</v>
      </c>
      <c r="Y161" s="83">
        <f t="shared" si="59"/>
        <v>0</v>
      </c>
      <c r="Z161" s="83">
        <f t="shared" si="59"/>
        <v>0</v>
      </c>
      <c r="AA161" s="83">
        <f t="shared" si="59"/>
        <v>0</v>
      </c>
      <c r="AB161" s="83">
        <f t="shared" si="59"/>
        <v>0</v>
      </c>
      <c r="AC161" s="83">
        <f t="shared" si="59"/>
        <v>1291</v>
      </c>
      <c r="AD161" s="85">
        <f t="shared" si="59"/>
        <v>23</v>
      </c>
      <c r="AE161" s="6">
        <f t="shared" si="59"/>
        <v>1314</v>
      </c>
      <c r="AF161" s="6">
        <f t="shared" si="59"/>
        <v>-802</v>
      </c>
      <c r="AG161" s="86">
        <f t="shared" si="59"/>
        <v>341</v>
      </c>
      <c r="AH161" s="322">
        <f t="shared" si="59"/>
        <v>108633</v>
      </c>
      <c r="AJ161" s="319">
        <f>P161-(I161+J161+K161+L161+M161+N161+O161)</f>
        <v>0</v>
      </c>
      <c r="AK161">
        <f>R161-(F161+G161+H161+P161+Q161)</f>
        <v>0</v>
      </c>
      <c r="AL161">
        <f>W161-(T161+U161+V161)</f>
        <v>0</v>
      </c>
      <c r="AM161">
        <f>AE161-(X161+Y161+Z161+AA161+AB161+AC161+AD161)</f>
        <v>0</v>
      </c>
      <c r="AN161">
        <f>AG161-(S161+W161+AE161+AF161)</f>
        <v>0</v>
      </c>
      <c r="AO161">
        <f>AH161-(R161+AG161)</f>
        <v>0</v>
      </c>
    </row>
    <row r="162" spans="3:42" s="21" customFormat="1" ht="11.25" x14ac:dyDescent="0.2">
      <c r="C162" s="225" t="s">
        <v>150</v>
      </c>
      <c r="D162" s="248"/>
      <c r="E162" s="226"/>
      <c r="F162" s="67">
        <f>Other!G56</f>
        <v>0</v>
      </c>
      <c r="G162" s="67">
        <f>Other!H56</f>
        <v>193</v>
      </c>
      <c r="H162" s="67">
        <f>Other!I56</f>
        <v>53330</v>
      </c>
      <c r="I162" s="67">
        <f>Other!J56</f>
        <v>0</v>
      </c>
      <c r="J162" s="67">
        <f>Other!K56</f>
        <v>0</v>
      </c>
      <c r="K162" s="67">
        <f>Other!L56</f>
        <v>0</v>
      </c>
      <c r="L162" s="67">
        <f>Other!M56</f>
        <v>0</v>
      </c>
      <c r="M162" s="67">
        <f>Other!N56</f>
        <v>0</v>
      </c>
      <c r="N162" s="67">
        <f>Other!O56</f>
        <v>0</v>
      </c>
      <c r="O162" s="67">
        <f>Other!P56</f>
        <v>11293</v>
      </c>
      <c r="P162" s="121">
        <f>SUM(I162:O162)</f>
        <v>11293</v>
      </c>
      <c r="Q162" s="67">
        <f>Other!Q56</f>
        <v>6875</v>
      </c>
      <c r="R162" s="122">
        <f>F162+G162+H162+P162+Q162</f>
        <v>71691</v>
      </c>
      <c r="S162" s="608">
        <f>Other!R56</f>
        <v>18</v>
      </c>
      <c r="T162" s="610">
        <f>Other!S56</f>
        <v>0</v>
      </c>
      <c r="U162" s="611">
        <f>Other!T56</f>
        <v>0</v>
      </c>
      <c r="V162" s="612">
        <f>Other!U56</f>
        <v>-206</v>
      </c>
      <c r="W162" s="121">
        <f>SUM(T162:V162)</f>
        <v>-206</v>
      </c>
      <c r="X162" s="610">
        <f>Other!V56</f>
        <v>0</v>
      </c>
      <c r="Y162" s="610">
        <f>Other!W56</f>
        <v>0</v>
      </c>
      <c r="Z162" s="610">
        <f>Other!X56</f>
        <v>0</v>
      </c>
      <c r="AA162" s="610">
        <f>Other!Y56</f>
        <v>0</v>
      </c>
      <c r="AB162" s="610">
        <f>Other!Z56</f>
        <v>0</v>
      </c>
      <c r="AC162" s="610">
        <f>Other!AA56</f>
        <v>856</v>
      </c>
      <c r="AD162" s="610">
        <f>Other!AB56</f>
        <v>-50</v>
      </c>
      <c r="AE162" s="121">
        <f>SUM(X162:AD162)</f>
        <v>806</v>
      </c>
      <c r="AF162" s="121">
        <f>Other!AC56</f>
        <v>-851</v>
      </c>
      <c r="AG162" s="290">
        <f>S162+W162+AE162+AF162</f>
        <v>-233</v>
      </c>
      <c r="AH162" s="327">
        <f>R162+AG162</f>
        <v>71458</v>
      </c>
      <c r="AJ162" s="19"/>
      <c r="AK162" s="19"/>
      <c r="AL162" s="19"/>
      <c r="AM162" s="19"/>
      <c r="AN162" s="19"/>
      <c r="AO162" s="19"/>
      <c r="AP162" s="19"/>
    </row>
    <row r="163" spans="3:42" s="21" customFormat="1" ht="11.25" x14ac:dyDescent="0.2">
      <c r="C163" s="225" t="s">
        <v>151</v>
      </c>
      <c r="D163" s="248"/>
      <c r="E163" s="226"/>
      <c r="F163" s="67">
        <f>Other!G57</f>
        <v>0</v>
      </c>
      <c r="G163" s="67">
        <f>Other!H57</f>
        <v>6</v>
      </c>
      <c r="H163" s="67">
        <f>Other!I57</f>
        <v>2423</v>
      </c>
      <c r="I163" s="67">
        <f>Other!J57</f>
        <v>0</v>
      </c>
      <c r="J163" s="67">
        <f>Other!K57</f>
        <v>0</v>
      </c>
      <c r="K163" s="67">
        <f>Other!L57</f>
        <v>0</v>
      </c>
      <c r="L163" s="67">
        <f>Other!M57</f>
        <v>0</v>
      </c>
      <c r="M163" s="67">
        <f>Other!N57</f>
        <v>0</v>
      </c>
      <c r="N163" s="67">
        <f>Other!O57</f>
        <v>0</v>
      </c>
      <c r="O163" s="67">
        <f>Other!P57</f>
        <v>486</v>
      </c>
      <c r="P163" s="121">
        <f>SUM(I163:O163)</f>
        <v>486</v>
      </c>
      <c r="Q163" s="67">
        <f>Other!Q57</f>
        <v>49</v>
      </c>
      <c r="R163" s="122">
        <f>F163+G163+H163+P163+Q163</f>
        <v>2964</v>
      </c>
      <c r="S163" s="608">
        <f>Other!R57</f>
        <v>-45</v>
      </c>
      <c r="T163" s="610">
        <f>Other!S57</f>
        <v>0</v>
      </c>
      <c r="U163" s="611">
        <f>Other!T57</f>
        <v>0</v>
      </c>
      <c r="V163" s="612">
        <f>Other!U57</f>
        <v>0</v>
      </c>
      <c r="W163" s="121">
        <f>SUM(T163:V163)</f>
        <v>0</v>
      </c>
      <c r="X163" s="610">
        <f>Other!V57</f>
        <v>0</v>
      </c>
      <c r="Y163" s="610">
        <f>Other!W57</f>
        <v>0</v>
      </c>
      <c r="Z163" s="610">
        <f>Other!X57</f>
        <v>0</v>
      </c>
      <c r="AA163" s="610">
        <f>Other!Y57</f>
        <v>0</v>
      </c>
      <c r="AB163" s="610">
        <f>Other!Z57</f>
        <v>0</v>
      </c>
      <c r="AC163" s="610">
        <f>Other!AA57</f>
        <v>0</v>
      </c>
      <c r="AD163" s="610">
        <f>Other!AB57</f>
        <v>0</v>
      </c>
      <c r="AE163" s="121">
        <f>SUM(X163:AD163)</f>
        <v>0</v>
      </c>
      <c r="AF163" s="121">
        <f>Other!AC57</f>
        <v>4</v>
      </c>
      <c r="AG163" s="290">
        <f>S163+W163+AE163+AF163</f>
        <v>-41</v>
      </c>
      <c r="AH163" s="327">
        <f>R163+AG163</f>
        <v>2923</v>
      </c>
      <c r="AJ163" s="19"/>
      <c r="AK163" s="19"/>
      <c r="AL163" s="19"/>
      <c r="AM163" s="19"/>
      <c r="AN163" s="19"/>
      <c r="AO163" s="19"/>
      <c r="AP163" s="19"/>
    </row>
    <row r="164" spans="3:42" s="21" customFormat="1" ht="11.25" x14ac:dyDescent="0.2">
      <c r="C164" s="225" t="s">
        <v>152</v>
      </c>
      <c r="D164" s="248"/>
      <c r="E164" s="226"/>
      <c r="F164" s="67">
        <f>Other!G58</f>
        <v>2592</v>
      </c>
      <c r="G164" s="67">
        <f>Other!H58</f>
        <v>4552</v>
      </c>
      <c r="H164" s="67">
        <f>Other!I58</f>
        <v>21168</v>
      </c>
      <c r="I164" s="67">
        <f>Other!J58</f>
        <v>0</v>
      </c>
      <c r="J164" s="67">
        <f>Other!K58</f>
        <v>0</v>
      </c>
      <c r="K164" s="67">
        <f>Other!L58</f>
        <v>0</v>
      </c>
      <c r="L164" s="67">
        <f>Other!M58</f>
        <v>0</v>
      </c>
      <c r="M164" s="67">
        <f>Other!N58</f>
        <v>0</v>
      </c>
      <c r="N164" s="67">
        <f>Other!O58</f>
        <v>0</v>
      </c>
      <c r="O164" s="67">
        <f>Other!P58</f>
        <v>48</v>
      </c>
      <c r="P164" s="121">
        <f>SUM(I164:O164)</f>
        <v>48</v>
      </c>
      <c r="Q164" s="67">
        <f>Other!Q58</f>
        <v>389</v>
      </c>
      <c r="R164" s="122">
        <f>F164+G164+H164+P164+Q164</f>
        <v>28749</v>
      </c>
      <c r="S164" s="608">
        <f>Other!R58</f>
        <v>80</v>
      </c>
      <c r="T164" s="610">
        <f>Other!S58</f>
        <v>0</v>
      </c>
      <c r="U164" s="611">
        <f>Other!T58</f>
        <v>0</v>
      </c>
      <c r="V164" s="612">
        <f>Other!U58</f>
        <v>83</v>
      </c>
      <c r="W164" s="121">
        <f>SUM(T164:V164)</f>
        <v>83</v>
      </c>
      <c r="X164" s="610">
        <f>Other!V58</f>
        <v>0</v>
      </c>
      <c r="Y164" s="610">
        <f>Other!W58</f>
        <v>0</v>
      </c>
      <c r="Z164" s="610">
        <f>Other!X58</f>
        <v>0</v>
      </c>
      <c r="AA164" s="610">
        <f>Other!Y58</f>
        <v>0</v>
      </c>
      <c r="AB164" s="610">
        <f>Other!Z58</f>
        <v>0</v>
      </c>
      <c r="AC164" s="610">
        <f>Other!AA58</f>
        <v>0</v>
      </c>
      <c r="AD164" s="610">
        <f>Other!AB58</f>
        <v>29</v>
      </c>
      <c r="AE164" s="121">
        <f>SUM(X164:AD164)</f>
        <v>29</v>
      </c>
      <c r="AF164" s="121">
        <f>Other!AC58</f>
        <v>1</v>
      </c>
      <c r="AG164" s="290">
        <f>S164+W164+AE164+AF164</f>
        <v>193</v>
      </c>
      <c r="AH164" s="327">
        <f>R164+AG164</f>
        <v>28942</v>
      </c>
      <c r="AJ164" s="19"/>
      <c r="AK164" s="19"/>
      <c r="AL164" s="19"/>
      <c r="AM164" s="19"/>
      <c r="AN164" s="19"/>
      <c r="AO164" s="19"/>
      <c r="AP164" s="19"/>
    </row>
    <row r="165" spans="3:42" s="21" customFormat="1" ht="11.25" x14ac:dyDescent="0.2">
      <c r="C165" s="225" t="s">
        <v>153</v>
      </c>
      <c r="D165" s="248"/>
      <c r="E165" s="226"/>
      <c r="F165" s="67">
        <f>Other!G59</f>
        <v>0</v>
      </c>
      <c r="G165" s="67">
        <f>Other!H59</f>
        <v>58</v>
      </c>
      <c r="H165" s="67">
        <f>Other!I59</f>
        <v>309</v>
      </c>
      <c r="I165" s="67">
        <f>Other!J59</f>
        <v>0</v>
      </c>
      <c r="J165" s="67">
        <f>Other!K59</f>
        <v>0</v>
      </c>
      <c r="K165" s="67">
        <f>Other!L59</f>
        <v>0</v>
      </c>
      <c r="L165" s="67">
        <f>Other!M59</f>
        <v>0</v>
      </c>
      <c r="M165" s="67">
        <f>Other!N59</f>
        <v>0</v>
      </c>
      <c r="N165" s="67">
        <f>Other!O59</f>
        <v>0</v>
      </c>
      <c r="O165" s="67">
        <f>Other!P59</f>
        <v>149</v>
      </c>
      <c r="P165" s="121">
        <f>SUM(I165:O165)</f>
        <v>149</v>
      </c>
      <c r="Q165" s="67">
        <f>Other!Q59</f>
        <v>579</v>
      </c>
      <c r="R165" s="122">
        <f>F165+G165+H165+P165+Q165</f>
        <v>1095</v>
      </c>
      <c r="S165" s="608">
        <f>Other!R59</f>
        <v>-193</v>
      </c>
      <c r="T165" s="610">
        <f>Other!S59</f>
        <v>0</v>
      </c>
      <c r="U165" s="611">
        <f>Other!T59</f>
        <v>0</v>
      </c>
      <c r="V165" s="612">
        <f>Other!U59</f>
        <v>92</v>
      </c>
      <c r="W165" s="121">
        <f>SUM(T165:V165)</f>
        <v>92</v>
      </c>
      <c r="X165" s="610">
        <f>Other!V59</f>
        <v>0</v>
      </c>
      <c r="Y165" s="610">
        <f>Other!W59</f>
        <v>0</v>
      </c>
      <c r="Z165" s="610">
        <f>Other!X59</f>
        <v>0</v>
      </c>
      <c r="AA165" s="610">
        <f>Other!Y59</f>
        <v>0</v>
      </c>
      <c r="AB165" s="610">
        <f>Other!Z59</f>
        <v>0</v>
      </c>
      <c r="AC165" s="610">
        <f>Other!AA59</f>
        <v>435</v>
      </c>
      <c r="AD165" s="610">
        <f>Other!AB59</f>
        <v>0</v>
      </c>
      <c r="AE165" s="121">
        <f>SUM(X165:AD165)</f>
        <v>435</v>
      </c>
      <c r="AF165" s="121">
        <f>Other!AC59</f>
        <v>4</v>
      </c>
      <c r="AG165" s="290">
        <f>S165+W165+AE165+AF165</f>
        <v>338</v>
      </c>
      <c r="AH165" s="327">
        <f>R165+AG165</f>
        <v>1433</v>
      </c>
      <c r="AJ165" s="19"/>
      <c r="AK165" s="19"/>
      <c r="AL165" s="19"/>
      <c r="AM165" s="19"/>
      <c r="AN165" s="19"/>
      <c r="AO165" s="19"/>
      <c r="AP165" s="19"/>
    </row>
    <row r="166" spans="3:42" s="21" customFormat="1" ht="11.25" x14ac:dyDescent="0.2">
      <c r="C166" s="225" t="s">
        <v>154</v>
      </c>
      <c r="D166" s="248"/>
      <c r="E166" s="226"/>
      <c r="F166" s="67">
        <f>Other!G60</f>
        <v>0</v>
      </c>
      <c r="G166" s="67">
        <f>Other!H60</f>
        <v>0</v>
      </c>
      <c r="H166" s="67">
        <f>Other!I60</f>
        <v>3121</v>
      </c>
      <c r="I166" s="67">
        <f>Other!J60</f>
        <v>0</v>
      </c>
      <c r="J166" s="67">
        <f>Other!K60</f>
        <v>0</v>
      </c>
      <c r="K166" s="67">
        <f>Other!L60</f>
        <v>0</v>
      </c>
      <c r="L166" s="67">
        <f>Other!M60</f>
        <v>0</v>
      </c>
      <c r="M166" s="67">
        <f>Other!N60</f>
        <v>0</v>
      </c>
      <c r="N166" s="67">
        <f>Other!O60</f>
        <v>0</v>
      </c>
      <c r="O166" s="67">
        <f>Other!P60</f>
        <v>534</v>
      </c>
      <c r="P166" s="121">
        <f>SUM(I166:O166)</f>
        <v>534</v>
      </c>
      <c r="Q166" s="67">
        <f>Other!Q60</f>
        <v>138</v>
      </c>
      <c r="R166" s="122">
        <f>F166+G166+H166+P166+Q166</f>
        <v>3793</v>
      </c>
      <c r="S166" s="608">
        <f>Other!R60</f>
        <v>0</v>
      </c>
      <c r="T166" s="610">
        <f>Other!S60</f>
        <v>0</v>
      </c>
      <c r="U166" s="611">
        <f>Other!T60</f>
        <v>0</v>
      </c>
      <c r="V166" s="612">
        <f>Other!U60</f>
        <v>0</v>
      </c>
      <c r="W166" s="121">
        <f>SUM(T166:V166)</f>
        <v>0</v>
      </c>
      <c r="X166" s="610">
        <f>Other!V60</f>
        <v>0</v>
      </c>
      <c r="Y166" s="610">
        <f>Other!W60</f>
        <v>0</v>
      </c>
      <c r="Z166" s="610">
        <f>Other!X60</f>
        <v>0</v>
      </c>
      <c r="AA166" s="610">
        <f>Other!Y60</f>
        <v>0</v>
      </c>
      <c r="AB166" s="610">
        <f>Other!Z60</f>
        <v>0</v>
      </c>
      <c r="AC166" s="610">
        <f>Other!AA60</f>
        <v>0</v>
      </c>
      <c r="AD166" s="610">
        <f>Other!AB60</f>
        <v>44</v>
      </c>
      <c r="AE166" s="121">
        <f>SUM(X166:AD166)</f>
        <v>44</v>
      </c>
      <c r="AF166" s="121">
        <f>Other!AC60</f>
        <v>40</v>
      </c>
      <c r="AG166" s="290">
        <f>S166+W166+AE166+AF166</f>
        <v>84</v>
      </c>
      <c r="AH166" s="327">
        <f>R166+AG166</f>
        <v>3877</v>
      </c>
      <c r="AJ166" s="19"/>
      <c r="AK166" s="19"/>
      <c r="AL166" s="19"/>
      <c r="AM166" s="19"/>
      <c r="AN166" s="19"/>
      <c r="AO166" s="19"/>
      <c r="AP166" s="19"/>
    </row>
    <row r="167" spans="3:42" x14ac:dyDescent="0.2">
      <c r="C167" s="249"/>
      <c r="D167" s="88"/>
      <c r="E167" s="89"/>
      <c r="F167" s="250"/>
      <c r="G167" s="251"/>
      <c r="H167" s="251"/>
      <c r="I167" s="251"/>
      <c r="J167" s="251"/>
      <c r="K167" s="521"/>
      <c r="L167" s="521"/>
      <c r="M167" s="521"/>
      <c r="N167" s="513"/>
      <c r="O167" s="251"/>
      <c r="P167" s="91"/>
      <c r="Q167" s="251"/>
      <c r="R167" s="152"/>
      <c r="S167" s="253"/>
      <c r="T167" s="254"/>
      <c r="U167" s="560"/>
      <c r="V167" s="255"/>
      <c r="W167" s="251"/>
      <c r="X167" s="254"/>
      <c r="Y167" s="252"/>
      <c r="Z167" s="252"/>
      <c r="AA167" s="252"/>
      <c r="AB167" s="252"/>
      <c r="AC167" s="252"/>
      <c r="AD167" s="255"/>
      <c r="AE167" s="251"/>
      <c r="AF167" s="251"/>
      <c r="AG167" s="256"/>
      <c r="AH167" s="323"/>
    </row>
    <row r="168" spans="3:42" x14ac:dyDescent="0.2">
      <c r="C168" s="38" t="s">
        <v>155</v>
      </c>
      <c r="D168" s="3"/>
      <c r="E168" s="10"/>
      <c r="F168" s="5">
        <f t="shared" ref="F168:O168" si="62">SUM(F169:F173)</f>
        <v>0</v>
      </c>
      <c r="G168" s="6">
        <f t="shared" si="62"/>
        <v>0</v>
      </c>
      <c r="H168" s="6">
        <f t="shared" si="62"/>
        <v>0</v>
      </c>
      <c r="I168" s="6">
        <f t="shared" si="62"/>
        <v>0</v>
      </c>
      <c r="J168" s="6">
        <f t="shared" si="62"/>
        <v>0</v>
      </c>
      <c r="K168" s="6">
        <f t="shared" si="62"/>
        <v>0</v>
      </c>
      <c r="L168" s="6">
        <f t="shared" si="62"/>
        <v>0</v>
      </c>
      <c r="M168" s="512">
        <f t="shared" si="62"/>
        <v>0</v>
      </c>
      <c r="N168" s="512">
        <f>SUM(N169:N173)</f>
        <v>0</v>
      </c>
      <c r="O168" s="6">
        <f t="shared" si="62"/>
        <v>0</v>
      </c>
      <c r="P168" s="6">
        <f t="shared" ref="P168" si="63">SUM(P169:P173)</f>
        <v>0</v>
      </c>
      <c r="Q168" s="6">
        <f t="shared" ref="Q168:AF168" si="64">SUM(Q169:Q173)</f>
        <v>0</v>
      </c>
      <c r="R168" s="11">
        <f t="shared" ref="R168" si="65">SUM(R169:R173)</f>
        <v>0</v>
      </c>
      <c r="S168" s="8">
        <f t="shared" si="64"/>
        <v>0</v>
      </c>
      <c r="T168" s="84">
        <f t="shared" si="64"/>
        <v>0</v>
      </c>
      <c r="U168" s="545">
        <f t="shared" ref="U168" si="66">SUM(U169:U173)</f>
        <v>0</v>
      </c>
      <c r="V168" s="85">
        <f t="shared" si="64"/>
        <v>0</v>
      </c>
      <c r="W168" s="6">
        <f t="shared" ref="W168" si="67">SUM(W169:W173)</f>
        <v>0</v>
      </c>
      <c r="X168" s="84">
        <f t="shared" si="64"/>
        <v>0</v>
      </c>
      <c r="Y168" s="83">
        <f t="shared" si="64"/>
        <v>0</v>
      </c>
      <c r="Z168" s="83">
        <f t="shared" si="64"/>
        <v>0</v>
      </c>
      <c r="AA168" s="83">
        <f t="shared" si="64"/>
        <v>0</v>
      </c>
      <c r="AB168" s="83">
        <f t="shared" si="64"/>
        <v>0</v>
      </c>
      <c r="AC168" s="83">
        <f t="shared" si="64"/>
        <v>0</v>
      </c>
      <c r="AD168" s="85">
        <f t="shared" si="64"/>
        <v>0</v>
      </c>
      <c r="AE168" s="6">
        <f t="shared" ref="AE168" si="68">SUM(AE169:AE173)</f>
        <v>0</v>
      </c>
      <c r="AF168" s="6">
        <f t="shared" si="64"/>
        <v>83619</v>
      </c>
      <c r="AG168" s="86">
        <f t="shared" ref="AG168:AH168" si="69">SUM(AG169:AG173)</f>
        <v>83619</v>
      </c>
      <c r="AH168" s="322">
        <f t="shared" si="69"/>
        <v>83619</v>
      </c>
      <c r="AJ168" s="319">
        <f>P168-(I168+J168+K168+L168+M168+N168+O168)</f>
        <v>0</v>
      </c>
      <c r="AK168">
        <f>R168-(F168+G168+H168+P168+Q168)</f>
        <v>0</v>
      </c>
      <c r="AL168">
        <f>W168-(T168+U168+V168)</f>
        <v>0</v>
      </c>
      <c r="AM168">
        <f>AE168-(X168+Y168+Z168+AA168+AB168+AC168+AD168)</f>
        <v>0</v>
      </c>
      <c r="AN168">
        <f>AG168-(S168+W168+AE168+AF168)</f>
        <v>0</v>
      </c>
      <c r="AO168">
        <f>AH168-(R168+AG168)</f>
        <v>0</v>
      </c>
    </row>
    <row r="169" spans="3:42" s="21" customFormat="1" ht="11.25" x14ac:dyDescent="0.2">
      <c r="C169" s="225" t="s">
        <v>150</v>
      </c>
      <c r="D169" s="248"/>
      <c r="E169" s="226"/>
      <c r="F169" s="67">
        <f>Other!G47</f>
        <v>0</v>
      </c>
      <c r="G169" s="67">
        <f>Other!H47</f>
        <v>0</v>
      </c>
      <c r="H169" s="67">
        <f>Other!I47</f>
        <v>0</v>
      </c>
      <c r="I169" s="67">
        <f>Other!J47</f>
        <v>0</v>
      </c>
      <c r="J169" s="67">
        <f>Other!K47</f>
        <v>0</v>
      </c>
      <c r="K169" s="67">
        <f>Other!L47</f>
        <v>0</v>
      </c>
      <c r="L169" s="67">
        <f>Other!M47</f>
        <v>0</v>
      </c>
      <c r="M169" s="67">
        <f>Other!N47</f>
        <v>0</v>
      </c>
      <c r="N169" s="67">
        <f>Other!O47</f>
        <v>0</v>
      </c>
      <c r="O169" s="67">
        <f>Other!P47</f>
        <v>0</v>
      </c>
      <c r="P169" s="121">
        <f>SUM(I169:O169)</f>
        <v>0</v>
      </c>
      <c r="Q169" s="67">
        <f>Other!Q47</f>
        <v>0</v>
      </c>
      <c r="R169" s="122">
        <f>F169+G169+H169+P169+Q169</f>
        <v>0</v>
      </c>
      <c r="S169" s="608">
        <f>Other!R47</f>
        <v>0</v>
      </c>
      <c r="T169" s="610">
        <f>Other!S47</f>
        <v>0</v>
      </c>
      <c r="U169" s="611">
        <f>Other!T47</f>
        <v>0</v>
      </c>
      <c r="V169" s="612">
        <f>Other!U47</f>
        <v>0</v>
      </c>
      <c r="W169" s="121">
        <f>SUM(T169:V169)</f>
        <v>0</v>
      </c>
      <c r="X169" s="610">
        <f>Other!V47</f>
        <v>0</v>
      </c>
      <c r="Y169" s="610">
        <f>Other!W47</f>
        <v>0</v>
      </c>
      <c r="Z169" s="610">
        <f>Other!X47</f>
        <v>0</v>
      </c>
      <c r="AA169" s="610">
        <f>Other!Y47</f>
        <v>0</v>
      </c>
      <c r="AB169" s="610">
        <f>Other!Z47</f>
        <v>0</v>
      </c>
      <c r="AC169" s="610">
        <f>Other!AA47</f>
        <v>0</v>
      </c>
      <c r="AD169" s="610">
        <f>Other!AB47</f>
        <v>0</v>
      </c>
      <c r="AE169" s="121">
        <f>SUM(X169:AD169)</f>
        <v>0</v>
      </c>
      <c r="AF169" s="121">
        <f>Other!AC47</f>
        <v>54445</v>
      </c>
      <c r="AG169" s="290">
        <f>S169+W169+AE169+AF169</f>
        <v>54445</v>
      </c>
      <c r="AH169" s="327">
        <f>R169+AG169</f>
        <v>54445</v>
      </c>
      <c r="AJ169" s="19"/>
      <c r="AK169" s="19"/>
      <c r="AL169" s="19"/>
      <c r="AM169" s="19"/>
      <c r="AN169" s="19"/>
      <c r="AO169" s="19"/>
      <c r="AP169" s="19"/>
    </row>
    <row r="170" spans="3:42" s="21" customFormat="1" ht="11.25" x14ac:dyDescent="0.2">
      <c r="C170" s="225" t="s">
        <v>151</v>
      </c>
      <c r="D170" s="248"/>
      <c r="E170" s="226"/>
      <c r="F170" s="67">
        <f>Other!G48</f>
        <v>0</v>
      </c>
      <c r="G170" s="67">
        <f>Other!H48</f>
        <v>0</v>
      </c>
      <c r="H170" s="67">
        <f>Other!I48</f>
        <v>0</v>
      </c>
      <c r="I170" s="67">
        <f>Other!J48</f>
        <v>0</v>
      </c>
      <c r="J170" s="67">
        <f>Other!K48</f>
        <v>0</v>
      </c>
      <c r="K170" s="67">
        <f>Other!L48</f>
        <v>0</v>
      </c>
      <c r="L170" s="67">
        <f>Other!M48</f>
        <v>0</v>
      </c>
      <c r="M170" s="67">
        <f>Other!N48</f>
        <v>0</v>
      </c>
      <c r="N170" s="67">
        <f>Other!O48</f>
        <v>0</v>
      </c>
      <c r="O170" s="67">
        <f>Other!P48</f>
        <v>0</v>
      </c>
      <c r="P170" s="121">
        <f>SUM(I170:O170)</f>
        <v>0</v>
      </c>
      <c r="Q170" s="67">
        <f>Other!Q48</f>
        <v>0</v>
      </c>
      <c r="R170" s="122">
        <f>F170+G170+H170+P170+Q170</f>
        <v>0</v>
      </c>
      <c r="S170" s="608">
        <f>Other!R48</f>
        <v>0</v>
      </c>
      <c r="T170" s="610">
        <f>Other!S48</f>
        <v>0</v>
      </c>
      <c r="U170" s="611">
        <f>Other!T48</f>
        <v>0</v>
      </c>
      <c r="V170" s="612">
        <f>Other!U48</f>
        <v>0</v>
      </c>
      <c r="W170" s="121">
        <f>SUM(T170:V170)</f>
        <v>0</v>
      </c>
      <c r="X170" s="610">
        <f>Other!V48</f>
        <v>0</v>
      </c>
      <c r="Y170" s="610">
        <f>Other!W48</f>
        <v>0</v>
      </c>
      <c r="Z170" s="610">
        <f>Other!X48</f>
        <v>0</v>
      </c>
      <c r="AA170" s="610">
        <f>Other!Y48</f>
        <v>0</v>
      </c>
      <c r="AB170" s="610">
        <f>Other!Z48</f>
        <v>0</v>
      </c>
      <c r="AC170" s="610">
        <f>Other!AA48</f>
        <v>0</v>
      </c>
      <c r="AD170" s="610">
        <f>Other!AB48</f>
        <v>0</v>
      </c>
      <c r="AE170" s="121">
        <f>SUM(X170:AD170)</f>
        <v>0</v>
      </c>
      <c r="AF170" s="121">
        <f>Other!AC48</f>
        <v>3575</v>
      </c>
      <c r="AG170" s="290">
        <f>S170+W170+AE170+AF170</f>
        <v>3575</v>
      </c>
      <c r="AH170" s="327">
        <f>R170+AG170</f>
        <v>3575</v>
      </c>
      <c r="AJ170" s="19"/>
      <c r="AK170" s="19"/>
      <c r="AL170" s="19"/>
      <c r="AM170" s="19"/>
      <c r="AN170" s="19"/>
      <c r="AO170" s="19"/>
      <c r="AP170" s="19"/>
    </row>
    <row r="171" spans="3:42" s="21" customFormat="1" ht="11.25" x14ac:dyDescent="0.2">
      <c r="C171" s="225" t="s">
        <v>152</v>
      </c>
      <c r="D171" s="248"/>
      <c r="E171" s="226"/>
      <c r="F171" s="67">
        <f>Other!G49</f>
        <v>0</v>
      </c>
      <c r="G171" s="67">
        <f>Other!H49</f>
        <v>0</v>
      </c>
      <c r="H171" s="67">
        <f>Other!I49</f>
        <v>0</v>
      </c>
      <c r="I171" s="67">
        <f>Other!J49</f>
        <v>0</v>
      </c>
      <c r="J171" s="67">
        <f>Other!K49</f>
        <v>0</v>
      </c>
      <c r="K171" s="67">
        <f>Other!L49</f>
        <v>0</v>
      </c>
      <c r="L171" s="67">
        <f>Other!M49</f>
        <v>0</v>
      </c>
      <c r="M171" s="67">
        <f>Other!N49</f>
        <v>0</v>
      </c>
      <c r="N171" s="67">
        <f>Other!O49</f>
        <v>0</v>
      </c>
      <c r="O171" s="67">
        <f>Other!P49</f>
        <v>0</v>
      </c>
      <c r="P171" s="121">
        <f>SUM(I171:O171)</f>
        <v>0</v>
      </c>
      <c r="Q171" s="67">
        <f>Other!Q49</f>
        <v>0</v>
      </c>
      <c r="R171" s="122">
        <f>F171+G171+H171+P171+Q171</f>
        <v>0</v>
      </c>
      <c r="S171" s="608">
        <f>Other!R49</f>
        <v>0</v>
      </c>
      <c r="T171" s="610">
        <f>Other!S49</f>
        <v>0</v>
      </c>
      <c r="U171" s="611">
        <f>Other!T49</f>
        <v>0</v>
      </c>
      <c r="V171" s="612">
        <f>Other!U49</f>
        <v>0</v>
      </c>
      <c r="W171" s="121">
        <f>SUM(T171:V171)</f>
        <v>0</v>
      </c>
      <c r="X171" s="610">
        <f>Other!V49</f>
        <v>0</v>
      </c>
      <c r="Y171" s="610">
        <f>Other!W49</f>
        <v>0</v>
      </c>
      <c r="Z171" s="610">
        <f>Other!X49</f>
        <v>0</v>
      </c>
      <c r="AA171" s="610">
        <f>Other!Y49</f>
        <v>0</v>
      </c>
      <c r="AB171" s="610">
        <f>Other!Z49</f>
        <v>0</v>
      </c>
      <c r="AC171" s="610">
        <f>Other!AA49</f>
        <v>0</v>
      </c>
      <c r="AD171" s="610">
        <f>Other!AB49</f>
        <v>0</v>
      </c>
      <c r="AE171" s="121">
        <f>SUM(X171:AD171)</f>
        <v>0</v>
      </c>
      <c r="AF171" s="121">
        <f>Other!AC49</f>
        <v>8228</v>
      </c>
      <c r="AG171" s="290">
        <f>S171+W171+AE171+AF171</f>
        <v>8228</v>
      </c>
      <c r="AH171" s="327">
        <f>R171+AG171</f>
        <v>8228</v>
      </c>
      <c r="AJ171" s="19"/>
      <c r="AK171" s="19"/>
      <c r="AL171" s="19"/>
      <c r="AM171" s="19"/>
      <c r="AN171" s="19"/>
      <c r="AO171" s="19"/>
      <c r="AP171" s="19"/>
    </row>
    <row r="172" spans="3:42" s="21" customFormat="1" ht="11.25" x14ac:dyDescent="0.2">
      <c r="C172" s="225" t="s">
        <v>153</v>
      </c>
      <c r="D172" s="248"/>
      <c r="E172" s="226"/>
      <c r="F172" s="67">
        <f>Other!G50</f>
        <v>0</v>
      </c>
      <c r="G172" s="67">
        <f>Other!H50</f>
        <v>0</v>
      </c>
      <c r="H172" s="67">
        <f>Other!I50</f>
        <v>0</v>
      </c>
      <c r="I172" s="67">
        <f>Other!J50</f>
        <v>0</v>
      </c>
      <c r="J172" s="67">
        <f>Other!K50</f>
        <v>0</v>
      </c>
      <c r="K172" s="67">
        <f>Other!L50</f>
        <v>0</v>
      </c>
      <c r="L172" s="67">
        <f>Other!M50</f>
        <v>0</v>
      </c>
      <c r="M172" s="67">
        <f>Other!N50</f>
        <v>0</v>
      </c>
      <c r="N172" s="67">
        <f>Other!O50</f>
        <v>0</v>
      </c>
      <c r="O172" s="67">
        <f>Other!P50</f>
        <v>0</v>
      </c>
      <c r="P172" s="121">
        <f>SUM(I172:O172)</f>
        <v>0</v>
      </c>
      <c r="Q172" s="67">
        <f>Other!Q50</f>
        <v>0</v>
      </c>
      <c r="R172" s="122">
        <f>F172+G172+H172+P172+Q172</f>
        <v>0</v>
      </c>
      <c r="S172" s="608">
        <f>Other!R50</f>
        <v>0</v>
      </c>
      <c r="T172" s="610">
        <f>Other!S50</f>
        <v>0</v>
      </c>
      <c r="U172" s="611">
        <f>Other!T50</f>
        <v>0</v>
      </c>
      <c r="V172" s="612">
        <f>Other!U50</f>
        <v>0</v>
      </c>
      <c r="W172" s="121">
        <f>SUM(T172:V172)</f>
        <v>0</v>
      </c>
      <c r="X172" s="610">
        <f>Other!V50</f>
        <v>0</v>
      </c>
      <c r="Y172" s="610">
        <f>Other!W50</f>
        <v>0</v>
      </c>
      <c r="Z172" s="610">
        <f>Other!X50</f>
        <v>0</v>
      </c>
      <c r="AA172" s="610">
        <f>Other!Y50</f>
        <v>0</v>
      </c>
      <c r="AB172" s="610">
        <f>Other!Z50</f>
        <v>0</v>
      </c>
      <c r="AC172" s="610">
        <f>Other!AA50</f>
        <v>0</v>
      </c>
      <c r="AD172" s="610">
        <f>Other!AB50</f>
        <v>0</v>
      </c>
      <c r="AE172" s="121">
        <f>SUM(X172:AD172)</f>
        <v>0</v>
      </c>
      <c r="AF172" s="121">
        <f>Other!AC50</f>
        <v>16701</v>
      </c>
      <c r="AG172" s="290">
        <f>S172+W172+AE172+AF172</f>
        <v>16701</v>
      </c>
      <c r="AH172" s="327">
        <f>R172+AG172</f>
        <v>16701</v>
      </c>
      <c r="AJ172" s="19"/>
      <c r="AK172" s="19"/>
      <c r="AL172" s="19"/>
      <c r="AM172" s="19"/>
      <c r="AN172" s="19"/>
      <c r="AO172" s="19"/>
      <c r="AP172" s="19"/>
    </row>
    <row r="173" spans="3:42" s="21" customFormat="1" ht="11.25" x14ac:dyDescent="0.2">
      <c r="C173" s="225" t="s">
        <v>154</v>
      </c>
      <c r="D173" s="248"/>
      <c r="E173" s="226"/>
      <c r="F173" s="67">
        <f>Other!G51</f>
        <v>0</v>
      </c>
      <c r="G173" s="67">
        <f>Other!H51</f>
        <v>0</v>
      </c>
      <c r="H173" s="67">
        <f>Other!I51</f>
        <v>0</v>
      </c>
      <c r="I173" s="67">
        <f>Other!J51</f>
        <v>0</v>
      </c>
      <c r="J173" s="67">
        <f>Other!K51</f>
        <v>0</v>
      </c>
      <c r="K173" s="67">
        <f>Other!L51</f>
        <v>0</v>
      </c>
      <c r="L173" s="67">
        <f>Other!M51</f>
        <v>0</v>
      </c>
      <c r="M173" s="67">
        <f>Other!N51</f>
        <v>0</v>
      </c>
      <c r="N173" s="67">
        <f>Other!O51</f>
        <v>0</v>
      </c>
      <c r="O173" s="67">
        <f>Other!P51</f>
        <v>0</v>
      </c>
      <c r="P173" s="121">
        <f>SUM(I173:O173)</f>
        <v>0</v>
      </c>
      <c r="Q173" s="67">
        <f>Other!Q51</f>
        <v>0</v>
      </c>
      <c r="R173" s="122">
        <f>F173+G173+H173+P173+Q173</f>
        <v>0</v>
      </c>
      <c r="S173" s="608">
        <f>Other!R51</f>
        <v>0</v>
      </c>
      <c r="T173" s="610">
        <f>Other!S51</f>
        <v>0</v>
      </c>
      <c r="U173" s="611">
        <f>Other!T51</f>
        <v>0</v>
      </c>
      <c r="V173" s="612">
        <f>Other!U51</f>
        <v>0</v>
      </c>
      <c r="W173" s="121">
        <f>SUM(T173:V173)</f>
        <v>0</v>
      </c>
      <c r="X173" s="610">
        <f>Other!V51</f>
        <v>0</v>
      </c>
      <c r="Y173" s="610">
        <f>Other!W51</f>
        <v>0</v>
      </c>
      <c r="Z173" s="610">
        <f>Other!X51</f>
        <v>0</v>
      </c>
      <c r="AA173" s="610">
        <f>Other!Y51</f>
        <v>0</v>
      </c>
      <c r="AB173" s="610">
        <f>Other!Z51</f>
        <v>0</v>
      </c>
      <c r="AC173" s="610">
        <f>Other!AA51</f>
        <v>0</v>
      </c>
      <c r="AD173" s="610">
        <f>Other!AB51</f>
        <v>0</v>
      </c>
      <c r="AE173" s="121">
        <f>SUM(X173:AD173)</f>
        <v>0</v>
      </c>
      <c r="AF173" s="121">
        <f>Other!AC51</f>
        <v>670</v>
      </c>
      <c r="AG173" s="290">
        <f>S173+W173+AE173+AF173</f>
        <v>670</v>
      </c>
      <c r="AH173" s="327">
        <f>R173+AG173</f>
        <v>670</v>
      </c>
      <c r="AJ173" s="19"/>
      <c r="AK173" s="19"/>
      <c r="AL173" s="19"/>
      <c r="AM173" s="19"/>
      <c r="AN173" s="19"/>
      <c r="AO173" s="19"/>
      <c r="AP173" s="19"/>
    </row>
    <row r="174" spans="3:42" x14ac:dyDescent="0.2">
      <c r="C174" s="80"/>
      <c r="D174" s="88"/>
      <c r="E174" s="89"/>
      <c r="F174" s="250"/>
      <c r="G174" s="251"/>
      <c r="H174" s="251"/>
      <c r="I174" s="251"/>
      <c r="J174" s="251"/>
      <c r="K174" s="521"/>
      <c r="L174" s="521"/>
      <c r="M174" s="521"/>
      <c r="N174" s="513"/>
      <c r="O174" s="251"/>
      <c r="P174" s="91"/>
      <c r="Q174" s="251"/>
      <c r="R174" s="152"/>
      <c r="S174" s="253"/>
      <c r="T174" s="254"/>
      <c r="U174" s="560"/>
      <c r="V174" s="255"/>
      <c r="W174" s="251"/>
      <c r="X174" s="254"/>
      <c r="Y174" s="252"/>
      <c r="Z174" s="252"/>
      <c r="AA174" s="252"/>
      <c r="AB174" s="252"/>
      <c r="AC174" s="252"/>
      <c r="AD174" s="255"/>
      <c r="AE174" s="251"/>
      <c r="AF174" s="251"/>
      <c r="AG174" s="256"/>
      <c r="AH174" s="323"/>
    </row>
    <row r="175" spans="3:42" x14ac:dyDescent="0.2">
      <c r="C175" s="38" t="s">
        <v>156</v>
      </c>
      <c r="D175" s="3"/>
      <c r="E175" s="10"/>
      <c r="F175" s="5">
        <f>Other!G46</f>
        <v>0</v>
      </c>
      <c r="G175" s="5">
        <f>Other!H46</f>
        <v>0</v>
      </c>
      <c r="H175" s="5">
        <f>Other!I46</f>
        <v>0</v>
      </c>
      <c r="I175" s="5">
        <f>Other!J46</f>
        <v>0</v>
      </c>
      <c r="J175" s="5">
        <f>Other!K46</f>
        <v>0</v>
      </c>
      <c r="K175" s="5">
        <f>Other!L46</f>
        <v>0</v>
      </c>
      <c r="L175" s="5">
        <f>Other!M46</f>
        <v>0</v>
      </c>
      <c r="M175" s="5">
        <f>Other!N46</f>
        <v>0</v>
      </c>
      <c r="N175" s="5">
        <f>Other!O46</f>
        <v>0</v>
      </c>
      <c r="O175" s="5">
        <f>Other!P46</f>
        <v>0</v>
      </c>
      <c r="P175" s="6">
        <f>SUM(I175:O175)</f>
        <v>0</v>
      </c>
      <c r="Q175" s="6">
        <f>Other!Q46</f>
        <v>0</v>
      </c>
      <c r="R175" s="11">
        <f>F175+G175+H175+P175+Q175</f>
        <v>0</v>
      </c>
      <c r="S175" s="8">
        <f>Other!R46</f>
        <v>0</v>
      </c>
      <c r="T175" s="84">
        <f>Other!S46</f>
        <v>0</v>
      </c>
      <c r="U175" s="545">
        <f>Other!T46</f>
        <v>0</v>
      </c>
      <c r="V175" s="85">
        <f>Other!U46</f>
        <v>0</v>
      </c>
      <c r="W175" s="6">
        <f>SUM(T175:V175)</f>
        <v>0</v>
      </c>
      <c r="X175" s="84">
        <f>Other!V46</f>
        <v>0</v>
      </c>
      <c r="Y175" s="84">
        <f>Other!W46</f>
        <v>0</v>
      </c>
      <c r="Z175" s="84">
        <f>Other!X46</f>
        <v>0</v>
      </c>
      <c r="AA175" s="84">
        <f>Other!Y46</f>
        <v>0</v>
      </c>
      <c r="AB175" s="84">
        <f>Other!Z46</f>
        <v>0</v>
      </c>
      <c r="AC175" s="84">
        <f>Other!AA46</f>
        <v>0</v>
      </c>
      <c r="AD175" s="84">
        <f>Other!AB46</f>
        <v>0</v>
      </c>
      <c r="AE175" s="6">
        <f>SUM(X175:AD175)</f>
        <v>0</v>
      </c>
      <c r="AF175" s="6">
        <f>Other!AC46</f>
        <v>11318</v>
      </c>
      <c r="AG175" s="86">
        <f>S175+W175+AE175+AF175</f>
        <v>11318</v>
      </c>
      <c r="AH175" s="322">
        <f>R175+AG175</f>
        <v>11318</v>
      </c>
    </row>
    <row r="176" spans="3:42" x14ac:dyDescent="0.2">
      <c r="C176" s="87"/>
      <c r="D176" s="88"/>
      <c r="E176" s="151"/>
      <c r="F176" s="250"/>
      <c r="G176" s="251"/>
      <c r="H176" s="251"/>
      <c r="I176" s="251"/>
      <c r="J176" s="251"/>
      <c r="K176" s="521"/>
      <c r="L176" s="521"/>
      <c r="M176" s="521"/>
      <c r="N176" s="513"/>
      <c r="O176" s="251"/>
      <c r="P176" s="91"/>
      <c r="Q176" s="251"/>
      <c r="R176" s="152"/>
      <c r="S176" s="253"/>
      <c r="T176" s="254"/>
      <c r="U176" s="560"/>
      <c r="V176" s="255"/>
      <c r="W176" s="251"/>
      <c r="X176" s="254"/>
      <c r="Y176" s="252"/>
      <c r="Z176" s="252"/>
      <c r="AA176" s="252"/>
      <c r="AB176" s="252"/>
      <c r="AC176" s="252"/>
      <c r="AD176" s="255"/>
      <c r="AE176" s="251"/>
      <c r="AF176" s="251"/>
      <c r="AG176" s="256"/>
      <c r="AH176" s="323"/>
    </row>
    <row r="177" spans="3:39" x14ac:dyDescent="0.2">
      <c r="C177" s="38" t="s">
        <v>157</v>
      </c>
      <c r="D177" s="3"/>
      <c r="E177" s="10"/>
      <c r="F177" s="5">
        <f>Other!G43</f>
        <v>0</v>
      </c>
      <c r="G177" s="5">
        <f>Other!H43</f>
        <v>0</v>
      </c>
      <c r="H177" s="5">
        <f>Other!I43</f>
        <v>0</v>
      </c>
      <c r="I177" s="5">
        <f>Other!J43</f>
        <v>0</v>
      </c>
      <c r="J177" s="5">
        <f>Other!K43</f>
        <v>0</v>
      </c>
      <c r="K177" s="5">
        <f>Other!L43</f>
        <v>0</v>
      </c>
      <c r="L177" s="5">
        <f>Other!M43</f>
        <v>0</v>
      </c>
      <c r="M177" s="5">
        <f>Other!N43</f>
        <v>0</v>
      </c>
      <c r="N177" s="5">
        <f>Other!O43</f>
        <v>0</v>
      </c>
      <c r="O177" s="5">
        <f>Other!P43</f>
        <v>0</v>
      </c>
      <c r="P177" s="6">
        <f>SUM(I177:O177)</f>
        <v>0</v>
      </c>
      <c r="Q177" s="6">
        <f>Other!Q43</f>
        <v>33251</v>
      </c>
      <c r="R177" s="11">
        <f>F177+G177+H177+P177+Q177</f>
        <v>33251</v>
      </c>
      <c r="S177" s="8">
        <f>Other!R43</f>
        <v>0</v>
      </c>
      <c r="T177" s="84">
        <f>Other!S43</f>
        <v>0</v>
      </c>
      <c r="U177" s="545">
        <f>Other!T43</f>
        <v>0</v>
      </c>
      <c r="V177" s="85">
        <f>Other!U43</f>
        <v>0</v>
      </c>
      <c r="W177" s="6">
        <f>SUM(T177:V177)</f>
        <v>0</v>
      </c>
      <c r="X177" s="84">
        <f>Other!V43</f>
        <v>0</v>
      </c>
      <c r="Y177" s="84">
        <f>Other!W43</f>
        <v>0</v>
      </c>
      <c r="Z177" s="84">
        <f>Other!X43</f>
        <v>0</v>
      </c>
      <c r="AA177" s="84">
        <f>Other!Y43</f>
        <v>0</v>
      </c>
      <c r="AB177" s="84">
        <f>Other!Z43</f>
        <v>0</v>
      </c>
      <c r="AC177" s="84">
        <f>Other!AA43</f>
        <v>0</v>
      </c>
      <c r="AD177" s="84">
        <f>Other!AB43</f>
        <v>0</v>
      </c>
      <c r="AE177" s="6">
        <f>SUM(X177:AD177)</f>
        <v>0</v>
      </c>
      <c r="AF177" s="6">
        <f>Other!AC43</f>
        <v>0</v>
      </c>
      <c r="AG177" s="86">
        <f>S177+W177+AE177+AF177</f>
        <v>0</v>
      </c>
      <c r="AH177" s="322">
        <f>R177+AG177</f>
        <v>33251</v>
      </c>
    </row>
    <row r="178" spans="3:39" x14ac:dyDescent="0.2">
      <c r="C178" s="87"/>
      <c r="D178" s="88"/>
      <c r="E178" s="151"/>
      <c r="F178" s="250"/>
      <c r="G178" s="251"/>
      <c r="H178" s="251"/>
      <c r="I178" s="251"/>
      <c r="J178" s="251"/>
      <c r="K178" s="521"/>
      <c r="L178" s="521"/>
      <c r="M178" s="521"/>
      <c r="N178" s="513"/>
      <c r="O178" s="251"/>
      <c r="P178" s="91"/>
      <c r="Q178" s="251"/>
      <c r="R178" s="152"/>
      <c r="S178" s="253"/>
      <c r="T178" s="254"/>
      <c r="U178" s="560"/>
      <c r="V178" s="255"/>
      <c r="W178" s="251"/>
      <c r="X178" s="254"/>
      <c r="Y178" s="252"/>
      <c r="Z178" s="252"/>
      <c r="AA178" s="252"/>
      <c r="AB178" s="252"/>
      <c r="AC178" s="252"/>
      <c r="AD178" s="255"/>
      <c r="AE178" s="251"/>
      <c r="AF178" s="251"/>
      <c r="AG178" s="256"/>
      <c r="AH178" s="323"/>
    </row>
    <row r="179" spans="3:39" x14ac:dyDescent="0.2">
      <c r="C179" s="38" t="s">
        <v>158</v>
      </c>
      <c r="D179" s="3"/>
      <c r="E179" s="10"/>
      <c r="F179" s="5">
        <f>Other!G45</f>
        <v>0</v>
      </c>
      <c r="G179" s="5">
        <f>Other!H45</f>
        <v>3069</v>
      </c>
      <c r="H179" s="5">
        <f>Other!I45</f>
        <v>796</v>
      </c>
      <c r="I179" s="5">
        <f>Other!J45</f>
        <v>0</v>
      </c>
      <c r="J179" s="5">
        <f>Other!K45</f>
        <v>0</v>
      </c>
      <c r="K179" s="5">
        <f>Other!L45</f>
        <v>0</v>
      </c>
      <c r="L179" s="5">
        <f>Other!M45</f>
        <v>0</v>
      </c>
      <c r="M179" s="5">
        <f>Other!N45</f>
        <v>0</v>
      </c>
      <c r="N179" s="5">
        <f>Other!O45</f>
        <v>0</v>
      </c>
      <c r="O179" s="5">
        <f>Other!P45</f>
        <v>0</v>
      </c>
      <c r="P179" s="6">
        <f>SUM(I179:O179)</f>
        <v>0</v>
      </c>
      <c r="Q179" s="6">
        <f>Other!Q45</f>
        <v>472</v>
      </c>
      <c r="R179" s="11">
        <f>F179+G179+H179+P179+Q179</f>
        <v>4337</v>
      </c>
      <c r="S179" s="8">
        <f>Other!R45</f>
        <v>-822</v>
      </c>
      <c r="T179" s="84">
        <f>Other!S45</f>
        <v>0</v>
      </c>
      <c r="U179" s="545">
        <f>Other!T45</f>
        <v>0</v>
      </c>
      <c r="V179" s="85">
        <f>Other!U45</f>
        <v>-162</v>
      </c>
      <c r="W179" s="6">
        <f>SUM(T179:V179)</f>
        <v>-162</v>
      </c>
      <c r="X179" s="84">
        <f>Other!V45</f>
        <v>0</v>
      </c>
      <c r="Y179" s="84">
        <f>Other!W45</f>
        <v>0</v>
      </c>
      <c r="Z179" s="84">
        <f>Other!X45</f>
        <v>0</v>
      </c>
      <c r="AA179" s="84">
        <f>Other!Y45</f>
        <v>0</v>
      </c>
      <c r="AB179" s="84">
        <f>Other!Z45</f>
        <v>0</v>
      </c>
      <c r="AC179" s="84">
        <f>Other!AA45</f>
        <v>0</v>
      </c>
      <c r="AD179" s="84">
        <f>Other!AB45</f>
        <v>0</v>
      </c>
      <c r="AE179" s="6">
        <f>SUM(X179:AD179)</f>
        <v>0</v>
      </c>
      <c r="AF179" s="6">
        <f>Other!AC45</f>
        <v>0</v>
      </c>
      <c r="AG179" s="86">
        <f>S179+W179+AE179+AF179</f>
        <v>-984</v>
      </c>
      <c r="AH179" s="322">
        <f>R179+AG179</f>
        <v>3353</v>
      </c>
    </row>
    <row r="180" spans="3:39" ht="13.5" thickBot="1" x14ac:dyDescent="0.25">
      <c r="C180" s="87"/>
      <c r="D180" s="88"/>
      <c r="E180" s="89"/>
      <c r="F180" s="250"/>
      <c r="G180" s="251"/>
      <c r="H180" s="251"/>
      <c r="I180" s="251"/>
      <c r="J180" s="251"/>
      <c r="K180" s="521"/>
      <c r="L180" s="521"/>
      <c r="M180" s="521"/>
      <c r="N180" s="513"/>
      <c r="O180" s="251"/>
      <c r="P180" s="91"/>
      <c r="Q180" s="251"/>
      <c r="R180" s="152"/>
      <c r="S180" s="253"/>
      <c r="T180" s="254"/>
      <c r="U180" s="560"/>
      <c r="V180" s="255"/>
      <c r="W180" s="251"/>
      <c r="X180" s="254"/>
      <c r="Y180" s="252"/>
      <c r="Z180" s="252"/>
      <c r="AA180" s="252"/>
      <c r="AB180" s="252"/>
      <c r="AC180" s="252"/>
      <c r="AD180" s="255"/>
      <c r="AE180" s="251"/>
      <c r="AF180" s="251"/>
      <c r="AG180" s="256"/>
      <c r="AH180" s="323"/>
    </row>
    <row r="181" spans="3:39" s="18" customFormat="1" ht="19.5" thickTop="1" thickBot="1" x14ac:dyDescent="0.3">
      <c r="C181" s="39" t="s">
        <v>106</v>
      </c>
      <c r="D181" s="12"/>
      <c r="E181" s="22"/>
      <c r="F181" s="14">
        <f t="shared" ref="F181:AH181" si="70">F161+F168+F175+F177-F179</f>
        <v>2592</v>
      </c>
      <c r="G181" s="15">
        <f t="shared" si="70"/>
        <v>1740</v>
      </c>
      <c r="H181" s="15">
        <f t="shared" si="70"/>
        <v>79555</v>
      </c>
      <c r="I181" s="15">
        <f t="shared" si="70"/>
        <v>0</v>
      </c>
      <c r="J181" s="15">
        <f t="shared" si="70"/>
        <v>0</v>
      </c>
      <c r="K181" s="515">
        <f t="shared" si="70"/>
        <v>0</v>
      </c>
      <c r="L181" s="515">
        <f t="shared" si="70"/>
        <v>0</v>
      </c>
      <c r="M181" s="515">
        <f t="shared" si="70"/>
        <v>0</v>
      </c>
      <c r="N181" s="515">
        <f t="shared" ref="N181" si="71">N161+N168+N175+N177-N179</f>
        <v>0</v>
      </c>
      <c r="O181" s="15">
        <f t="shared" si="70"/>
        <v>12510</v>
      </c>
      <c r="P181" s="15">
        <f t="shared" si="70"/>
        <v>12510</v>
      </c>
      <c r="Q181" s="15">
        <f t="shared" si="70"/>
        <v>40809</v>
      </c>
      <c r="R181" s="16">
        <f t="shared" si="70"/>
        <v>137206</v>
      </c>
      <c r="S181" s="17">
        <f t="shared" si="70"/>
        <v>682</v>
      </c>
      <c r="T181" s="161">
        <f t="shared" si="70"/>
        <v>0</v>
      </c>
      <c r="U181" s="553">
        <f t="shared" ref="U181" si="72">U161+U168+U175+U177-U179</f>
        <v>0</v>
      </c>
      <c r="V181" s="162">
        <f t="shared" si="70"/>
        <v>131</v>
      </c>
      <c r="W181" s="15">
        <f t="shared" si="70"/>
        <v>131</v>
      </c>
      <c r="X181" s="161">
        <f t="shared" si="70"/>
        <v>0</v>
      </c>
      <c r="Y181" s="160">
        <f t="shared" si="70"/>
        <v>0</v>
      </c>
      <c r="Z181" s="160">
        <f t="shared" si="70"/>
        <v>0</v>
      </c>
      <c r="AA181" s="160">
        <f t="shared" si="70"/>
        <v>0</v>
      </c>
      <c r="AB181" s="160">
        <f t="shared" si="70"/>
        <v>0</v>
      </c>
      <c r="AC181" s="160">
        <f t="shared" si="70"/>
        <v>1291</v>
      </c>
      <c r="AD181" s="162">
        <f t="shared" si="70"/>
        <v>23</v>
      </c>
      <c r="AE181" s="15">
        <f t="shared" si="70"/>
        <v>1314</v>
      </c>
      <c r="AF181" s="15">
        <f t="shared" si="70"/>
        <v>94135</v>
      </c>
      <c r="AG181" s="163">
        <f t="shared" si="70"/>
        <v>96262</v>
      </c>
      <c r="AH181" s="329">
        <f t="shared" si="70"/>
        <v>233468</v>
      </c>
      <c r="AJ181" s="541">
        <f>AH181-(R181+AG181)</f>
        <v>0</v>
      </c>
      <c r="AM181" s="541">
        <f>AH181-AH107</f>
        <v>0</v>
      </c>
    </row>
    <row r="182" spans="3:39" ht="13.5" thickTop="1" x14ac:dyDescent="0.2">
      <c r="C182" s="572"/>
      <c r="D182" s="257"/>
      <c r="E182" s="258"/>
      <c r="F182" s="167"/>
      <c r="G182" s="168"/>
      <c r="H182" s="168"/>
      <c r="I182" s="168"/>
      <c r="J182" s="168"/>
      <c r="K182" s="516"/>
      <c r="L182" s="516"/>
      <c r="M182" s="516"/>
      <c r="N182" s="510"/>
      <c r="O182" s="168"/>
      <c r="P182" s="53"/>
      <c r="Q182" s="168"/>
      <c r="R182" s="58"/>
      <c r="S182" s="173"/>
      <c r="T182" s="174"/>
      <c r="U182" s="554"/>
      <c r="V182" s="175"/>
      <c r="W182" s="176"/>
      <c r="X182" s="174"/>
      <c r="Y182" s="177"/>
      <c r="Z182" s="177"/>
      <c r="AA182" s="177"/>
      <c r="AB182" s="177"/>
      <c r="AC182" s="177"/>
      <c r="AD182" s="175"/>
      <c r="AE182" s="176"/>
      <c r="AF182" s="176"/>
      <c r="AG182" s="178"/>
      <c r="AH182" s="335"/>
    </row>
    <row r="183" spans="3:39" ht="18" x14ac:dyDescent="0.25">
      <c r="C183" s="577" t="s">
        <v>159</v>
      </c>
      <c r="D183" s="260"/>
      <c r="E183" s="261"/>
      <c r="F183" s="100"/>
      <c r="G183" s="101"/>
      <c r="H183" s="101"/>
      <c r="I183" s="101"/>
      <c r="J183" s="101"/>
      <c r="K183" s="514"/>
      <c r="L183" s="514"/>
      <c r="M183" s="514"/>
      <c r="N183" s="511"/>
      <c r="O183" s="101"/>
      <c r="P183" s="68"/>
      <c r="Q183" s="101"/>
      <c r="R183" s="73"/>
      <c r="S183" s="106"/>
      <c r="T183" s="107"/>
      <c r="U183" s="547"/>
      <c r="V183" s="108"/>
      <c r="W183" s="109"/>
      <c r="X183" s="107"/>
      <c r="Y183" s="179"/>
      <c r="Z183" s="179"/>
      <c r="AA183" s="179"/>
      <c r="AB183" s="179"/>
      <c r="AC183" s="179"/>
      <c r="AD183" s="108"/>
      <c r="AE183" s="109"/>
      <c r="AF183" s="109"/>
      <c r="AG183" s="159"/>
      <c r="AH183" s="336"/>
    </row>
    <row r="184" spans="3:39" x14ac:dyDescent="0.2">
      <c r="C184" s="574"/>
      <c r="D184" s="260"/>
      <c r="E184" s="261"/>
      <c r="F184" s="100"/>
      <c r="G184" s="101"/>
      <c r="H184" s="101"/>
      <c r="I184" s="101"/>
      <c r="J184" s="101"/>
      <c r="K184" s="514"/>
      <c r="L184" s="514"/>
      <c r="M184" s="514"/>
      <c r="N184" s="511"/>
      <c r="O184" s="101"/>
      <c r="P184" s="68"/>
      <c r="Q184" s="101"/>
      <c r="R184" s="73"/>
      <c r="S184" s="106"/>
      <c r="T184" s="107"/>
      <c r="U184" s="547"/>
      <c r="V184" s="108"/>
      <c r="W184" s="109"/>
      <c r="X184" s="107"/>
      <c r="Y184" s="179"/>
      <c r="Z184" s="179"/>
      <c r="AA184" s="179"/>
      <c r="AB184" s="179"/>
      <c r="AC184" s="179"/>
      <c r="AD184" s="108"/>
      <c r="AE184" s="109"/>
      <c r="AF184" s="109"/>
      <c r="AG184" s="159"/>
      <c r="AH184" s="336"/>
    </row>
    <row r="185" spans="3:39" s="23" customFormat="1" x14ac:dyDescent="0.2">
      <c r="C185" s="38" t="s">
        <v>160</v>
      </c>
      <c r="D185" s="3"/>
      <c r="E185" s="10"/>
      <c r="F185" s="5">
        <f>Other!G2</f>
        <v>0</v>
      </c>
      <c r="G185" s="5">
        <f>Other!H2</f>
        <v>0</v>
      </c>
      <c r="H185" s="5">
        <f>Other!I2</f>
        <v>640</v>
      </c>
      <c r="I185" s="5">
        <f>Other!J2</f>
        <v>0</v>
      </c>
      <c r="J185" s="5">
        <f>Other!K2</f>
        <v>0</v>
      </c>
      <c r="K185" s="5">
        <f>Other!L2</f>
        <v>0</v>
      </c>
      <c r="L185" s="5">
        <f>Other!M2</f>
        <v>0</v>
      </c>
      <c r="M185" s="5">
        <f>Other!N2</f>
        <v>0</v>
      </c>
      <c r="N185" s="5">
        <f>Other!O2</f>
        <v>0</v>
      </c>
      <c r="O185" s="5">
        <f>Other!P2</f>
        <v>0</v>
      </c>
      <c r="P185" s="6">
        <f>SUM(I185:O185)</f>
        <v>0</v>
      </c>
      <c r="Q185" s="6">
        <f>Other!P2</f>
        <v>0</v>
      </c>
      <c r="R185" s="11">
        <f>F185+G185+H185+P185+Q185</f>
        <v>640</v>
      </c>
      <c r="S185" s="8">
        <f>Other!R2</f>
        <v>0</v>
      </c>
      <c r="T185" s="84">
        <f>Other!S2</f>
        <v>0</v>
      </c>
      <c r="U185" s="545">
        <f>Other!T2</f>
        <v>0</v>
      </c>
      <c r="V185" s="85">
        <f>Other!U2</f>
        <v>0</v>
      </c>
      <c r="W185" s="6">
        <f>SUM(T185:V185)</f>
        <v>0</v>
      </c>
      <c r="X185" s="84">
        <f>Other!V2</f>
        <v>0</v>
      </c>
      <c r="Y185" s="84">
        <f>Other!W2</f>
        <v>0</v>
      </c>
      <c r="Z185" s="84">
        <f>Other!X2</f>
        <v>0</v>
      </c>
      <c r="AA185" s="84">
        <f>Other!Y2</f>
        <v>0</v>
      </c>
      <c r="AB185" s="84">
        <f>Other!Z2</f>
        <v>0</v>
      </c>
      <c r="AC185" s="84">
        <f>Other!AA2</f>
        <v>0</v>
      </c>
      <c r="AD185" s="84">
        <f>Other!AB2</f>
        <v>0</v>
      </c>
      <c r="AE185" s="6">
        <f>SUM(X185:AD185)</f>
        <v>0</v>
      </c>
      <c r="AF185" s="6">
        <f>Other!AC2</f>
        <v>0</v>
      </c>
      <c r="AG185" s="86">
        <f>S185+W185+AE185+AF185</f>
        <v>0</v>
      </c>
      <c r="AH185" s="322">
        <f>R185+AG185</f>
        <v>640</v>
      </c>
    </row>
    <row r="186" spans="3:39" s="23" customFormat="1" x14ac:dyDescent="0.2">
      <c r="C186" s="87"/>
      <c r="D186" s="88"/>
      <c r="E186" s="151"/>
      <c r="F186" s="250"/>
      <c r="G186" s="251"/>
      <c r="H186" s="251"/>
      <c r="I186" s="251"/>
      <c r="J186" s="251"/>
      <c r="K186" s="521"/>
      <c r="L186" s="521"/>
      <c r="M186" s="521"/>
      <c r="N186" s="513"/>
      <c r="O186" s="251"/>
      <c r="P186" s="91"/>
      <c r="Q186" s="251"/>
      <c r="R186" s="152"/>
      <c r="S186" s="253"/>
      <c r="T186" s="254"/>
      <c r="U186" s="560"/>
      <c r="V186" s="255"/>
      <c r="W186" s="251"/>
      <c r="X186" s="254"/>
      <c r="Y186" s="252"/>
      <c r="Z186" s="252"/>
      <c r="AA186" s="252"/>
      <c r="AB186" s="252"/>
      <c r="AC186" s="252"/>
      <c r="AD186" s="255"/>
      <c r="AE186" s="251"/>
      <c r="AF186" s="251"/>
      <c r="AG186" s="256"/>
      <c r="AH186" s="323"/>
    </row>
    <row r="187" spans="3:39" s="23" customFormat="1" x14ac:dyDescent="0.2">
      <c r="C187" s="38" t="s">
        <v>161</v>
      </c>
      <c r="D187" s="3"/>
      <c r="E187" s="10"/>
      <c r="F187" s="5">
        <f>Other!G3</f>
        <v>0</v>
      </c>
      <c r="G187" s="5">
        <f>Other!H3</f>
        <v>0</v>
      </c>
      <c r="H187" s="5">
        <f>Other!I3</f>
        <v>624</v>
      </c>
      <c r="I187" s="5">
        <f>Other!J3</f>
        <v>0</v>
      </c>
      <c r="J187" s="5">
        <f>Other!K3</f>
        <v>0</v>
      </c>
      <c r="K187" s="5">
        <f>Other!L3</f>
        <v>0</v>
      </c>
      <c r="L187" s="5">
        <f>Other!M3</f>
        <v>0</v>
      </c>
      <c r="M187" s="5">
        <f>Other!N3</f>
        <v>0</v>
      </c>
      <c r="N187" s="5">
        <f>Other!O3</f>
        <v>0</v>
      </c>
      <c r="O187" s="5">
        <f>Other!P3</f>
        <v>0</v>
      </c>
      <c r="P187" s="6">
        <f>SUM(I187:O187)</f>
        <v>0</v>
      </c>
      <c r="Q187" s="6">
        <f>Other!P3</f>
        <v>0</v>
      </c>
      <c r="R187" s="11">
        <f>F187+G187+H187+P187+Q187</f>
        <v>624</v>
      </c>
      <c r="S187" s="8">
        <f>Other!R3</f>
        <v>0</v>
      </c>
      <c r="T187" s="84">
        <f>Other!S3</f>
        <v>0</v>
      </c>
      <c r="U187" s="545">
        <f>Other!T3</f>
        <v>0</v>
      </c>
      <c r="V187" s="85">
        <f>Other!U3</f>
        <v>0</v>
      </c>
      <c r="W187" s="6">
        <f>SUM(T187:V187)</f>
        <v>0</v>
      </c>
      <c r="X187" s="84">
        <f>Other!V3</f>
        <v>0</v>
      </c>
      <c r="Y187" s="84">
        <f>Other!W3</f>
        <v>0</v>
      </c>
      <c r="Z187" s="84">
        <f>Other!X3</f>
        <v>0</v>
      </c>
      <c r="AA187" s="84">
        <f>Other!Y3</f>
        <v>0</v>
      </c>
      <c r="AB187" s="84">
        <f>Other!Z3</f>
        <v>0</v>
      </c>
      <c r="AC187" s="84">
        <f>Other!AA3</f>
        <v>0</v>
      </c>
      <c r="AD187" s="84">
        <f>Other!AB3</f>
        <v>0</v>
      </c>
      <c r="AE187" s="6">
        <f>SUM(X187:AD187)</f>
        <v>0</v>
      </c>
      <c r="AF187" s="6">
        <f>Other!AC3</f>
        <v>0</v>
      </c>
      <c r="AG187" s="86">
        <f>S187+W187+AE187+AF187</f>
        <v>0</v>
      </c>
      <c r="AH187" s="322">
        <f>R187+AG187</f>
        <v>624</v>
      </c>
    </row>
    <row r="188" spans="3:39" s="23" customFormat="1" x14ac:dyDescent="0.2">
      <c r="C188" s="87"/>
      <c r="D188" s="88"/>
      <c r="E188" s="151"/>
      <c r="F188" s="250"/>
      <c r="G188" s="251"/>
      <c r="H188" s="251"/>
      <c r="I188" s="251"/>
      <c r="J188" s="251"/>
      <c r="K188" s="521"/>
      <c r="L188" s="521"/>
      <c r="M188" s="521"/>
      <c r="N188" s="513"/>
      <c r="O188" s="251"/>
      <c r="P188" s="91"/>
      <c r="Q188" s="251"/>
      <c r="R188" s="152"/>
      <c r="S188" s="253"/>
      <c r="T188" s="254"/>
      <c r="U188" s="560"/>
      <c r="V188" s="255"/>
      <c r="W188" s="251"/>
      <c r="X188" s="254"/>
      <c r="Y188" s="252"/>
      <c r="Z188" s="252"/>
      <c r="AA188" s="252"/>
      <c r="AB188" s="252"/>
      <c r="AC188" s="252"/>
      <c r="AD188" s="255"/>
      <c r="AE188" s="251"/>
      <c r="AF188" s="251"/>
      <c r="AG188" s="256"/>
      <c r="AH188" s="323"/>
    </row>
    <row r="189" spans="3:39" s="23" customFormat="1" x14ac:dyDescent="0.2">
      <c r="C189" s="38" t="s">
        <v>162</v>
      </c>
      <c r="D189" s="3"/>
      <c r="E189" s="10"/>
      <c r="F189" s="5">
        <f>Other!G55</f>
        <v>55</v>
      </c>
      <c r="G189" s="5">
        <f>Other!H55</f>
        <v>175</v>
      </c>
      <c r="H189" s="5">
        <f>Other!I55</f>
        <v>0</v>
      </c>
      <c r="I189" s="5">
        <f>Other!J55</f>
        <v>0</v>
      </c>
      <c r="J189" s="5">
        <f>Other!K55</f>
        <v>0</v>
      </c>
      <c r="K189" s="5">
        <f>Other!L55</f>
        <v>0</v>
      </c>
      <c r="L189" s="5">
        <f>Other!M55</f>
        <v>0</v>
      </c>
      <c r="M189" s="5">
        <f>Other!N55</f>
        <v>0</v>
      </c>
      <c r="N189" s="5">
        <f>Other!O55</f>
        <v>0</v>
      </c>
      <c r="O189" s="5">
        <f>Other!P55</f>
        <v>0</v>
      </c>
      <c r="P189" s="6">
        <f>SUM(I189:O189)</f>
        <v>0</v>
      </c>
      <c r="Q189" s="6">
        <f>Other!Q55</f>
        <v>0</v>
      </c>
      <c r="R189" s="11">
        <f>F189+G189+H189+P189+Q189</f>
        <v>230</v>
      </c>
      <c r="S189" s="8">
        <f>Other!R55</f>
        <v>0</v>
      </c>
      <c r="T189" s="84">
        <f>Other!S55</f>
        <v>0</v>
      </c>
      <c r="U189" s="545">
        <f>Other!T55</f>
        <v>0</v>
      </c>
      <c r="V189" s="85">
        <f>Other!U55</f>
        <v>0</v>
      </c>
      <c r="W189" s="6">
        <f>SUM(T189:V189)</f>
        <v>0</v>
      </c>
      <c r="X189" s="84">
        <f>Other!V55</f>
        <v>0</v>
      </c>
      <c r="Y189" s="84">
        <f>Other!W55</f>
        <v>0</v>
      </c>
      <c r="Z189" s="84">
        <f>Other!X55</f>
        <v>0</v>
      </c>
      <c r="AA189" s="84">
        <f>Other!Y55</f>
        <v>0</v>
      </c>
      <c r="AB189" s="84">
        <f>Other!Z55</f>
        <v>0</v>
      </c>
      <c r="AC189" s="84">
        <f>Other!AA55</f>
        <v>0</v>
      </c>
      <c r="AD189" s="84">
        <f>Other!AB55</f>
        <v>0</v>
      </c>
      <c r="AE189" s="6">
        <f>SUM(X189:AD189)</f>
        <v>0</v>
      </c>
      <c r="AF189" s="6">
        <f>Other!AC55</f>
        <v>0</v>
      </c>
      <c r="AG189" s="86">
        <f>S189+W189+AE189+AF189</f>
        <v>0</v>
      </c>
      <c r="AH189" s="322">
        <f>R189+AG189</f>
        <v>230</v>
      </c>
    </row>
    <row r="190" spans="3:39" s="23" customFormat="1" x14ac:dyDescent="0.2">
      <c r="C190" s="87"/>
      <c r="D190" s="88"/>
      <c r="E190" s="151"/>
      <c r="F190" s="250"/>
      <c r="G190" s="251"/>
      <c r="H190" s="251"/>
      <c r="I190" s="251"/>
      <c r="J190" s="251"/>
      <c r="K190" s="521"/>
      <c r="L190" s="521"/>
      <c r="M190" s="521"/>
      <c r="N190" s="513"/>
      <c r="O190" s="251"/>
      <c r="P190" s="91"/>
      <c r="Q190" s="251"/>
      <c r="R190" s="152"/>
      <c r="S190" s="253"/>
      <c r="T190" s="254"/>
      <c r="U190" s="560"/>
      <c r="V190" s="255"/>
      <c r="W190" s="251"/>
      <c r="X190" s="254"/>
      <c r="Y190" s="252"/>
      <c r="Z190" s="252"/>
      <c r="AA190" s="252"/>
      <c r="AB190" s="252"/>
      <c r="AC190" s="252"/>
      <c r="AD190" s="255"/>
      <c r="AE190" s="251"/>
      <c r="AF190" s="251"/>
      <c r="AG190" s="256"/>
      <c r="AH190" s="323"/>
    </row>
    <row r="191" spans="3:39" s="23" customFormat="1" x14ac:dyDescent="0.2">
      <c r="C191" s="38" t="s">
        <v>163</v>
      </c>
      <c r="D191" s="3"/>
      <c r="E191" s="10"/>
      <c r="F191" s="5">
        <f>Other!G4</f>
        <v>0</v>
      </c>
      <c r="G191" s="5">
        <f>Other!H4</f>
        <v>0</v>
      </c>
      <c r="H191" s="5">
        <f>Other!I4</f>
        <v>796</v>
      </c>
      <c r="I191" s="5">
        <f>Other!J4</f>
        <v>0</v>
      </c>
      <c r="J191" s="5">
        <f>Other!K4</f>
        <v>0</v>
      </c>
      <c r="K191" s="5">
        <f>Other!L4</f>
        <v>0</v>
      </c>
      <c r="L191" s="5">
        <f>Other!M4</f>
        <v>0</v>
      </c>
      <c r="M191" s="5">
        <f>Other!N4</f>
        <v>0</v>
      </c>
      <c r="N191" s="5">
        <f>Other!O4</f>
        <v>0</v>
      </c>
      <c r="O191" s="5">
        <f>Other!P4</f>
        <v>0</v>
      </c>
      <c r="P191" s="6">
        <f>SUM(I191:O191)</f>
        <v>0</v>
      </c>
      <c r="Q191" s="6">
        <f>Other!Q4</f>
        <v>0</v>
      </c>
      <c r="R191" s="11">
        <f>F191+G191+H191+P191+Q191</f>
        <v>796</v>
      </c>
      <c r="S191" s="8">
        <f>Other!R4</f>
        <v>0</v>
      </c>
      <c r="T191" s="84">
        <f>Other!S4</f>
        <v>0</v>
      </c>
      <c r="U191" s="545">
        <f>Other!T4</f>
        <v>0</v>
      </c>
      <c r="V191" s="85">
        <f>Other!U4</f>
        <v>0</v>
      </c>
      <c r="W191" s="6">
        <f>SUM(T191:V191)</f>
        <v>0</v>
      </c>
      <c r="X191" s="84">
        <f>Other!V4</f>
        <v>0</v>
      </c>
      <c r="Y191" s="84">
        <f>Other!W4</f>
        <v>0</v>
      </c>
      <c r="Z191" s="84">
        <f>Other!X4</f>
        <v>0</v>
      </c>
      <c r="AA191" s="84">
        <f>Other!Y4</f>
        <v>0</v>
      </c>
      <c r="AB191" s="84">
        <f>Other!Z4</f>
        <v>0</v>
      </c>
      <c r="AC191" s="84">
        <f>Other!AA4</f>
        <v>0</v>
      </c>
      <c r="AD191" s="84">
        <f>Other!AB4</f>
        <v>0</v>
      </c>
      <c r="AE191" s="6">
        <f>SUM(X191:AD191)</f>
        <v>0</v>
      </c>
      <c r="AF191" s="6">
        <f>Other!AC4</f>
        <v>0</v>
      </c>
      <c r="AG191" s="86">
        <f>S191+W191+AE191+AF191</f>
        <v>0</v>
      </c>
      <c r="AH191" s="322">
        <f>R191+AG191</f>
        <v>796</v>
      </c>
    </row>
    <row r="192" spans="3:39" s="23" customFormat="1" x14ac:dyDescent="0.2">
      <c r="C192" s="87"/>
      <c r="D192" s="88"/>
      <c r="E192" s="151"/>
      <c r="F192" s="250"/>
      <c r="G192" s="251"/>
      <c r="H192" s="251"/>
      <c r="I192" s="251"/>
      <c r="J192" s="251"/>
      <c r="K192" s="521"/>
      <c r="L192" s="521"/>
      <c r="M192" s="521"/>
      <c r="N192" s="513"/>
      <c r="O192" s="251"/>
      <c r="P192" s="251"/>
      <c r="Q192" s="251"/>
      <c r="R192" s="152"/>
      <c r="S192" s="253"/>
      <c r="T192" s="254"/>
      <c r="U192" s="560"/>
      <c r="V192" s="255"/>
      <c r="W192" s="251"/>
      <c r="X192" s="254"/>
      <c r="Y192" s="252"/>
      <c r="Z192" s="252"/>
      <c r="AA192" s="252"/>
      <c r="AB192" s="252"/>
      <c r="AC192" s="252"/>
      <c r="AD192" s="255"/>
      <c r="AE192" s="251"/>
      <c r="AF192" s="251"/>
      <c r="AG192" s="256"/>
      <c r="AH192" s="323"/>
    </row>
    <row r="193" spans="3:52" s="23" customFormat="1" x14ac:dyDescent="0.2">
      <c r="C193" s="38" t="s">
        <v>164</v>
      </c>
      <c r="D193" s="3"/>
      <c r="E193" s="10"/>
      <c r="F193" s="5">
        <f t="shared" ref="F193:AH193" si="73">SUM(F194:F197)</f>
        <v>15489</v>
      </c>
      <c r="G193" s="6">
        <f t="shared" si="73"/>
        <v>0</v>
      </c>
      <c r="H193" s="6">
        <f t="shared" si="73"/>
        <v>0</v>
      </c>
      <c r="I193" s="6">
        <f t="shared" si="73"/>
        <v>0</v>
      </c>
      <c r="J193" s="6">
        <f t="shared" si="73"/>
        <v>0</v>
      </c>
      <c r="K193" s="512">
        <f t="shared" si="73"/>
        <v>0</v>
      </c>
      <c r="L193" s="512">
        <f t="shared" si="73"/>
        <v>0</v>
      </c>
      <c r="M193" s="512">
        <f t="shared" si="73"/>
        <v>0</v>
      </c>
      <c r="N193" s="512">
        <f t="shared" ref="N193" si="74">SUM(N194:N197)</f>
        <v>0</v>
      </c>
      <c r="O193" s="6">
        <f t="shared" si="73"/>
        <v>0</v>
      </c>
      <c r="P193" s="6">
        <f>SUM(P194:P197)</f>
        <v>0</v>
      </c>
      <c r="Q193" s="6">
        <f t="shared" si="73"/>
        <v>107</v>
      </c>
      <c r="R193" s="11">
        <f t="shared" si="73"/>
        <v>15596</v>
      </c>
      <c r="S193" s="8">
        <f t="shared" si="73"/>
        <v>0</v>
      </c>
      <c r="T193" s="84">
        <f t="shared" si="73"/>
        <v>285</v>
      </c>
      <c r="U193" s="545">
        <f t="shared" ref="U193" si="75">SUM(U194:U197)</f>
        <v>0</v>
      </c>
      <c r="V193" s="85">
        <f t="shared" si="73"/>
        <v>0</v>
      </c>
      <c r="W193" s="6">
        <f t="shared" si="73"/>
        <v>285</v>
      </c>
      <c r="X193" s="84">
        <f t="shared" si="73"/>
        <v>0</v>
      </c>
      <c r="Y193" s="83">
        <f t="shared" si="73"/>
        <v>0</v>
      </c>
      <c r="Z193" s="83">
        <f t="shared" si="73"/>
        <v>0</v>
      </c>
      <c r="AA193" s="83">
        <f t="shared" si="73"/>
        <v>0</v>
      </c>
      <c r="AB193" s="83">
        <f t="shared" si="73"/>
        <v>0</v>
      </c>
      <c r="AC193" s="83">
        <f t="shared" si="73"/>
        <v>0</v>
      </c>
      <c r="AD193" s="85">
        <f t="shared" si="73"/>
        <v>0</v>
      </c>
      <c r="AE193" s="6">
        <f t="shared" si="73"/>
        <v>0</v>
      </c>
      <c r="AF193" s="6">
        <f t="shared" si="73"/>
        <v>0</v>
      </c>
      <c r="AG193" s="86">
        <f t="shared" si="73"/>
        <v>285</v>
      </c>
      <c r="AH193" s="322">
        <f t="shared" si="73"/>
        <v>15881</v>
      </c>
      <c r="AJ193" s="626">
        <f>P194-(I194+J194+K194+L194+M194+N194+O194)</f>
        <v>0</v>
      </c>
      <c r="AK193" s="23">
        <f>R194-(F194+G194+H194+P194+Q194)</f>
        <v>0</v>
      </c>
      <c r="AL193" s="626">
        <f>W193-(T193+U193+V193)</f>
        <v>0</v>
      </c>
      <c r="AM193" s="23">
        <f>AE194-(X194+Y194+Z194+AA194+AB194+AC194+AD194)</f>
        <v>0</v>
      </c>
      <c r="AN193" s="23">
        <f>AG194-(S194+W194+AE194+AF194)</f>
        <v>0</v>
      </c>
      <c r="AO193" s="23">
        <f>AH194-(R194+AG194)</f>
        <v>0</v>
      </c>
    </row>
    <row r="194" spans="3:52" s="19" customFormat="1" ht="11.25" x14ac:dyDescent="0.2">
      <c r="C194" s="263" t="s">
        <v>165</v>
      </c>
      <c r="D194" s="264"/>
      <c r="E194" s="265"/>
      <c r="F194" s="67">
        <f>Other!G5</f>
        <v>3388</v>
      </c>
      <c r="G194" s="67">
        <f>Other!H5</f>
        <v>0</v>
      </c>
      <c r="H194" s="67">
        <f>Other!I5</f>
        <v>0</v>
      </c>
      <c r="I194" s="67">
        <f>Other!J5</f>
        <v>0</v>
      </c>
      <c r="J194" s="67">
        <f>Other!K5</f>
        <v>0</v>
      </c>
      <c r="K194" s="67">
        <f>Other!L5</f>
        <v>0</v>
      </c>
      <c r="L194" s="67">
        <f>Other!M5</f>
        <v>0</v>
      </c>
      <c r="M194" s="67">
        <f>Other!N5</f>
        <v>0</v>
      </c>
      <c r="N194" s="67">
        <f>Other!O5</f>
        <v>0</v>
      </c>
      <c r="O194" s="67">
        <f>Other!P5</f>
        <v>0</v>
      </c>
      <c r="P194" s="270">
        <f>SUM(I194:O194)</f>
        <v>0</v>
      </c>
      <c r="Q194" s="67">
        <f>Other!Q5</f>
        <v>0</v>
      </c>
      <c r="R194" s="271">
        <f>F194+G194+H194+P194+Q194</f>
        <v>3388</v>
      </c>
      <c r="S194" s="608">
        <f>Other!R5</f>
        <v>0</v>
      </c>
      <c r="T194" s="610">
        <f>Other!S5</f>
        <v>285</v>
      </c>
      <c r="U194" s="611">
        <f>Other!T5</f>
        <v>0</v>
      </c>
      <c r="V194" s="612">
        <f>Other!U5</f>
        <v>0</v>
      </c>
      <c r="W194" s="270">
        <f>SUM(T194:V194)</f>
        <v>285</v>
      </c>
      <c r="X194" s="67">
        <f>Other!V5</f>
        <v>0</v>
      </c>
      <c r="Y194" s="67">
        <f>Other!W5</f>
        <v>0</v>
      </c>
      <c r="Z194" s="67">
        <f>Other!X5</f>
        <v>0</v>
      </c>
      <c r="AA194" s="67">
        <f>Other!Y5</f>
        <v>0</v>
      </c>
      <c r="AB194" s="67">
        <f>Other!Z5</f>
        <v>0</v>
      </c>
      <c r="AC194" s="67">
        <f>Other!AA5</f>
        <v>0</v>
      </c>
      <c r="AD194" s="67">
        <f>Other!AB5</f>
        <v>0</v>
      </c>
      <c r="AE194" s="270">
        <f>SUM(X194:AD194)</f>
        <v>0</v>
      </c>
      <c r="AF194" s="67">
        <f>Other!AC5</f>
        <v>0</v>
      </c>
      <c r="AG194" s="625">
        <f>S194+W194+AE194+AF194</f>
        <v>285</v>
      </c>
      <c r="AH194" s="337">
        <f>R194+AG194</f>
        <v>3673</v>
      </c>
    </row>
    <row r="195" spans="3:52" s="19" customFormat="1" ht="11.25" x14ac:dyDescent="0.2">
      <c r="C195" s="263" t="s">
        <v>166</v>
      </c>
      <c r="D195" s="264"/>
      <c r="E195" s="265"/>
      <c r="F195" s="67">
        <f>Other!G7</f>
        <v>10146</v>
      </c>
      <c r="G195" s="67">
        <f>Other!H7</f>
        <v>0</v>
      </c>
      <c r="H195" s="67">
        <f>Other!I7</f>
        <v>0</v>
      </c>
      <c r="I195" s="67">
        <f>Other!J7</f>
        <v>0</v>
      </c>
      <c r="J195" s="67">
        <f>Other!K7</f>
        <v>0</v>
      </c>
      <c r="K195" s="67">
        <f>Other!L7</f>
        <v>0</v>
      </c>
      <c r="L195" s="67">
        <f>Other!M7</f>
        <v>0</v>
      </c>
      <c r="M195" s="67">
        <f>Other!N7</f>
        <v>0</v>
      </c>
      <c r="N195" s="67">
        <f>Other!O7</f>
        <v>0</v>
      </c>
      <c r="O195" s="67">
        <f>Other!P7</f>
        <v>0</v>
      </c>
      <c r="P195" s="270">
        <f>SUM(I195:O195)</f>
        <v>0</v>
      </c>
      <c r="Q195" s="67">
        <f>Other!Q7</f>
        <v>0</v>
      </c>
      <c r="R195" s="271">
        <f>F195+G195+H195+P195+Q195</f>
        <v>10146</v>
      </c>
      <c r="S195" s="608">
        <f>Other!R7</f>
        <v>0</v>
      </c>
      <c r="T195" s="610">
        <f>Other!S7</f>
        <v>0</v>
      </c>
      <c r="U195" s="611">
        <f>Other!T7</f>
        <v>0</v>
      </c>
      <c r="V195" s="612">
        <f>Other!U7</f>
        <v>0</v>
      </c>
      <c r="W195" s="270">
        <f>SUM(T195:V195)</f>
        <v>0</v>
      </c>
      <c r="X195" s="67">
        <f>Other!V7</f>
        <v>0</v>
      </c>
      <c r="Y195" s="67">
        <f>Other!W7</f>
        <v>0</v>
      </c>
      <c r="Z195" s="67">
        <f>Other!X7</f>
        <v>0</v>
      </c>
      <c r="AA195" s="67">
        <f>Other!Y7</f>
        <v>0</v>
      </c>
      <c r="AB195" s="67">
        <f>Other!Z7</f>
        <v>0</v>
      </c>
      <c r="AC195" s="67">
        <f>Other!AA7</f>
        <v>0</v>
      </c>
      <c r="AD195" s="67">
        <f>Other!AB7</f>
        <v>0</v>
      </c>
      <c r="AE195" s="270">
        <f>SUM(X195:AD195)</f>
        <v>0</v>
      </c>
      <c r="AF195" s="67">
        <f>Other!AC7</f>
        <v>0</v>
      </c>
      <c r="AG195" s="625">
        <f>S195+W195+AE195+AF195</f>
        <v>0</v>
      </c>
      <c r="AH195" s="337">
        <f>R195+AG195</f>
        <v>10146</v>
      </c>
    </row>
    <row r="196" spans="3:52" s="19" customFormat="1" ht="11.25" x14ac:dyDescent="0.2">
      <c r="C196" s="263" t="s">
        <v>167</v>
      </c>
      <c r="D196" s="264"/>
      <c r="E196" s="265"/>
      <c r="F196" s="67">
        <f>Other!G9</f>
        <v>121</v>
      </c>
      <c r="G196" s="67">
        <f>Other!H9</f>
        <v>0</v>
      </c>
      <c r="H196" s="67">
        <f>Other!I9</f>
        <v>0</v>
      </c>
      <c r="I196" s="67">
        <f>Other!J9</f>
        <v>0</v>
      </c>
      <c r="J196" s="67">
        <f>Other!K9</f>
        <v>0</v>
      </c>
      <c r="K196" s="67">
        <f>Other!L9</f>
        <v>0</v>
      </c>
      <c r="L196" s="67">
        <f>Other!M9</f>
        <v>0</v>
      </c>
      <c r="M196" s="67">
        <f>Other!N9</f>
        <v>0</v>
      </c>
      <c r="N196" s="67">
        <f>Other!O9</f>
        <v>0</v>
      </c>
      <c r="O196" s="67">
        <f>Other!P9</f>
        <v>0</v>
      </c>
      <c r="P196" s="270">
        <f>SUM(I196:O196)</f>
        <v>0</v>
      </c>
      <c r="Q196" s="67">
        <f>Other!Q9</f>
        <v>0</v>
      </c>
      <c r="R196" s="271">
        <f>F196+G196+H196+P196+Q196</f>
        <v>121</v>
      </c>
      <c r="S196" s="608">
        <f>Other!R9</f>
        <v>0</v>
      </c>
      <c r="T196" s="610">
        <f>Other!S9</f>
        <v>0</v>
      </c>
      <c r="U196" s="611">
        <f>Other!T9</f>
        <v>0</v>
      </c>
      <c r="V196" s="612">
        <f>Other!U9</f>
        <v>0</v>
      </c>
      <c r="W196" s="270">
        <f>SUM(T196:V196)</f>
        <v>0</v>
      </c>
      <c r="X196" s="67">
        <f>Other!V9</f>
        <v>0</v>
      </c>
      <c r="Y196" s="67">
        <f>Other!W9</f>
        <v>0</v>
      </c>
      <c r="Z196" s="67">
        <f>Other!X9</f>
        <v>0</v>
      </c>
      <c r="AA196" s="67">
        <f>Other!Y9</f>
        <v>0</v>
      </c>
      <c r="AB196" s="67">
        <f>Other!Z9</f>
        <v>0</v>
      </c>
      <c r="AC196" s="67">
        <f>Other!AA9</f>
        <v>0</v>
      </c>
      <c r="AD196" s="67">
        <f>Other!AB9</f>
        <v>0</v>
      </c>
      <c r="AE196" s="270">
        <f>SUM(X196:AD196)</f>
        <v>0</v>
      </c>
      <c r="AF196" s="67">
        <f>Other!AC9</f>
        <v>0</v>
      </c>
      <c r="AG196" s="625">
        <f>S196+W196+AE196+AF196</f>
        <v>0</v>
      </c>
      <c r="AH196" s="337">
        <f>R196+AG196</f>
        <v>121</v>
      </c>
    </row>
    <row r="197" spans="3:52" s="19" customFormat="1" ht="11.25" x14ac:dyDescent="0.2">
      <c r="C197" s="263" t="s">
        <v>168</v>
      </c>
      <c r="D197" s="264"/>
      <c r="E197" s="265"/>
      <c r="F197" s="67">
        <f>Other!G11</f>
        <v>1834</v>
      </c>
      <c r="G197" s="67">
        <f>Other!H11</f>
        <v>0</v>
      </c>
      <c r="H197" s="67">
        <f>Other!I11</f>
        <v>0</v>
      </c>
      <c r="I197" s="67">
        <f>Other!J11</f>
        <v>0</v>
      </c>
      <c r="J197" s="67">
        <f>Other!K11</f>
        <v>0</v>
      </c>
      <c r="K197" s="67">
        <f>Other!L11</f>
        <v>0</v>
      </c>
      <c r="L197" s="67">
        <f>Other!M11</f>
        <v>0</v>
      </c>
      <c r="M197" s="67">
        <f>Other!N11</f>
        <v>0</v>
      </c>
      <c r="N197" s="67">
        <f>Other!O11</f>
        <v>0</v>
      </c>
      <c r="O197" s="67">
        <f>Other!P11</f>
        <v>0</v>
      </c>
      <c r="P197" s="270">
        <f>SUM(I197:O197)</f>
        <v>0</v>
      </c>
      <c r="Q197" s="67">
        <f>Other!Q11</f>
        <v>107</v>
      </c>
      <c r="R197" s="271">
        <f>F197+G197+H197+P197+Q197</f>
        <v>1941</v>
      </c>
      <c r="S197" s="608">
        <f>Other!R11</f>
        <v>0</v>
      </c>
      <c r="T197" s="610">
        <f>Other!S11</f>
        <v>0</v>
      </c>
      <c r="U197" s="611">
        <f>Other!T11</f>
        <v>0</v>
      </c>
      <c r="V197" s="612">
        <f>Other!U11</f>
        <v>0</v>
      </c>
      <c r="W197" s="270">
        <f>SUM(T197:V197)</f>
        <v>0</v>
      </c>
      <c r="X197" s="67">
        <f>Other!V11</f>
        <v>0</v>
      </c>
      <c r="Y197" s="67">
        <f>Other!W11</f>
        <v>0</v>
      </c>
      <c r="Z197" s="67">
        <f>Other!X11</f>
        <v>0</v>
      </c>
      <c r="AA197" s="67">
        <f>Other!Y11</f>
        <v>0</v>
      </c>
      <c r="AB197" s="67">
        <f>Other!Z11</f>
        <v>0</v>
      </c>
      <c r="AC197" s="67">
        <f>Other!AA11</f>
        <v>0</v>
      </c>
      <c r="AD197" s="67">
        <f>Other!AB11</f>
        <v>0</v>
      </c>
      <c r="AE197" s="270">
        <f>SUM(X197:AD197)</f>
        <v>0</v>
      </c>
      <c r="AF197" s="67">
        <f>Other!AC11</f>
        <v>0</v>
      </c>
      <c r="AG197" s="625">
        <f>S197+W197+AE197+AF197</f>
        <v>0</v>
      </c>
      <c r="AH197" s="337">
        <f>R197+AG197</f>
        <v>1941</v>
      </c>
    </row>
    <row r="198" spans="3:52" s="23" customFormat="1" ht="15" x14ac:dyDescent="0.2">
      <c r="C198" s="274"/>
      <c r="D198" s="275"/>
      <c r="E198" s="276"/>
      <c r="F198" s="277"/>
      <c r="G198" s="278"/>
      <c r="H198" s="278"/>
      <c r="I198" s="278"/>
      <c r="J198" s="278"/>
      <c r="K198" s="522"/>
      <c r="L198" s="522"/>
      <c r="M198" s="522"/>
      <c r="N198" s="569"/>
      <c r="O198" s="278"/>
      <c r="P198" s="280"/>
      <c r="Q198" s="278"/>
      <c r="R198" s="281"/>
      <c r="S198" s="282"/>
      <c r="T198" s="283"/>
      <c r="U198" s="562"/>
      <c r="V198" s="284"/>
      <c r="W198" s="278"/>
      <c r="X198" s="283"/>
      <c r="Y198" s="279"/>
      <c r="Z198" s="279"/>
      <c r="AA198" s="279"/>
      <c r="AB198" s="279"/>
      <c r="AC198" s="279"/>
      <c r="AD198" s="284"/>
      <c r="AE198" s="278"/>
      <c r="AF198" s="278"/>
      <c r="AG198" s="285"/>
      <c r="AH198" s="338"/>
      <c r="AS198"/>
      <c r="AT198"/>
      <c r="AW198" s="600"/>
      <c r="AY198" s="603"/>
      <c r="AZ198" s="604"/>
    </row>
    <row r="199" spans="3:52" s="23" customFormat="1" ht="15" x14ac:dyDescent="0.2">
      <c r="C199" s="38" t="s">
        <v>169</v>
      </c>
      <c r="D199" s="3"/>
      <c r="E199" s="10"/>
      <c r="F199" s="5">
        <f t="shared" ref="F199:AH199" si="76">SUM(F200:F203)</f>
        <v>15535</v>
      </c>
      <c r="G199" s="6">
        <f t="shared" si="76"/>
        <v>0</v>
      </c>
      <c r="H199" s="6">
        <f t="shared" si="76"/>
        <v>0</v>
      </c>
      <c r="I199" s="6">
        <f t="shared" si="76"/>
        <v>0</v>
      </c>
      <c r="J199" s="6">
        <f t="shared" si="76"/>
        <v>0</v>
      </c>
      <c r="K199" s="512">
        <f t="shared" si="76"/>
        <v>0</v>
      </c>
      <c r="L199" s="512">
        <f t="shared" si="76"/>
        <v>0</v>
      </c>
      <c r="M199" s="512">
        <f t="shared" si="76"/>
        <v>0</v>
      </c>
      <c r="N199" s="512">
        <f t="shared" ref="N199" si="77">SUM(N200:N203)</f>
        <v>0</v>
      </c>
      <c r="O199" s="6">
        <f t="shared" si="76"/>
        <v>0</v>
      </c>
      <c r="P199" s="6">
        <f t="shared" si="76"/>
        <v>0</v>
      </c>
      <c r="Q199" s="6">
        <f t="shared" si="76"/>
        <v>0</v>
      </c>
      <c r="R199" s="37">
        <f t="shared" si="76"/>
        <v>15535</v>
      </c>
      <c r="S199" s="8">
        <f t="shared" si="76"/>
        <v>0</v>
      </c>
      <c r="T199" s="84">
        <f t="shared" si="76"/>
        <v>-10</v>
      </c>
      <c r="U199" s="545">
        <f t="shared" ref="U199" si="78">SUM(U200:U203)</f>
        <v>0</v>
      </c>
      <c r="V199" s="85">
        <f t="shared" si="76"/>
        <v>0</v>
      </c>
      <c r="W199" s="6">
        <f t="shared" si="76"/>
        <v>-10</v>
      </c>
      <c r="X199" s="84">
        <f t="shared" si="76"/>
        <v>0</v>
      </c>
      <c r="Y199" s="83">
        <f t="shared" si="76"/>
        <v>0</v>
      </c>
      <c r="Z199" s="83">
        <f t="shared" si="76"/>
        <v>0</v>
      </c>
      <c r="AA199" s="83">
        <f t="shared" si="76"/>
        <v>0</v>
      </c>
      <c r="AB199" s="83">
        <f t="shared" si="76"/>
        <v>0</v>
      </c>
      <c r="AC199" s="83">
        <f t="shared" si="76"/>
        <v>0</v>
      </c>
      <c r="AD199" s="85">
        <f t="shared" si="76"/>
        <v>0</v>
      </c>
      <c r="AE199" s="6">
        <f t="shared" si="76"/>
        <v>0</v>
      </c>
      <c r="AF199" s="6">
        <f t="shared" si="76"/>
        <v>0</v>
      </c>
      <c r="AG199" s="86">
        <f t="shared" si="76"/>
        <v>-10</v>
      </c>
      <c r="AH199" s="339">
        <f t="shared" si="76"/>
        <v>15525</v>
      </c>
      <c r="AJ199" s="626">
        <f>P200-(I200+J200+K200+L200+M200+N200+O200)</f>
        <v>0</v>
      </c>
      <c r="AK199" s="23">
        <f>R200-(F200+G200+H200+P200+Q200)</f>
        <v>0</v>
      </c>
      <c r="AL199" s="626">
        <f>W199-(T199+U199+V199)</f>
        <v>0</v>
      </c>
      <c r="AM199" s="23">
        <f>AE200-(X200+Y200+Z200+AA200+AB200+AC200+AD200)</f>
        <v>0</v>
      </c>
      <c r="AN199" s="23">
        <f>AG200-(S200+W200+AE200+AF200)</f>
        <v>0</v>
      </c>
      <c r="AO199" s="23">
        <f>AH200-(R200+AG200)</f>
        <v>0</v>
      </c>
      <c r="AS199" s="599"/>
      <c r="AT199"/>
      <c r="AW199" s="601"/>
      <c r="AY199" s="603"/>
      <c r="AZ199" s="603"/>
    </row>
    <row r="200" spans="3:52" s="19" customFormat="1" ht="15" x14ac:dyDescent="0.2">
      <c r="C200" s="286" t="s">
        <v>165</v>
      </c>
      <c r="D200" s="287"/>
      <c r="E200" s="288"/>
      <c r="F200" s="67">
        <f>Other!G6</f>
        <v>4466</v>
      </c>
      <c r="G200" s="67">
        <f>Other!H6</f>
        <v>0</v>
      </c>
      <c r="H200" s="67">
        <f>Other!I6</f>
        <v>0</v>
      </c>
      <c r="I200" s="67">
        <f>Other!J6</f>
        <v>0</v>
      </c>
      <c r="J200" s="67">
        <f>Other!K6</f>
        <v>0</v>
      </c>
      <c r="K200" s="67">
        <f>Other!L6</f>
        <v>0</v>
      </c>
      <c r="L200" s="67">
        <f>Other!M6</f>
        <v>0</v>
      </c>
      <c r="M200" s="67">
        <f>Other!N6</f>
        <v>0</v>
      </c>
      <c r="N200" s="67">
        <f>Other!O6</f>
        <v>0</v>
      </c>
      <c r="O200" s="67">
        <f>Other!P6</f>
        <v>0</v>
      </c>
      <c r="P200" s="270">
        <f>SUM(I200:O200)</f>
        <v>0</v>
      </c>
      <c r="Q200" s="67">
        <f>Other!Q6</f>
        <v>0</v>
      </c>
      <c r="R200" s="271">
        <f>F200+G200+H200+P200+Q200</f>
        <v>4466</v>
      </c>
      <c r="S200" s="608">
        <f>Other!R6</f>
        <v>0</v>
      </c>
      <c r="T200" s="610">
        <f>Other!S6</f>
        <v>-10</v>
      </c>
      <c r="U200" s="611">
        <f>Other!T6</f>
        <v>0</v>
      </c>
      <c r="V200" s="612">
        <f>Other!U6</f>
        <v>0</v>
      </c>
      <c r="W200" s="270">
        <f>SUM(T200:V200)</f>
        <v>-10</v>
      </c>
      <c r="X200" s="67">
        <f>Other!V6</f>
        <v>0</v>
      </c>
      <c r="Y200" s="67">
        <f>Other!W6</f>
        <v>0</v>
      </c>
      <c r="Z200" s="67">
        <f>Other!X6</f>
        <v>0</v>
      </c>
      <c r="AA200" s="67">
        <f>Other!Y6</f>
        <v>0</v>
      </c>
      <c r="AB200" s="67">
        <f>Other!Z6</f>
        <v>0</v>
      </c>
      <c r="AC200" s="67">
        <f>Other!AA6</f>
        <v>0</v>
      </c>
      <c r="AD200" s="67">
        <f>Other!AB6</f>
        <v>0</v>
      </c>
      <c r="AE200" s="270">
        <f>SUM(X200:AD200)</f>
        <v>0</v>
      </c>
      <c r="AF200" s="67">
        <f>Other!AC6</f>
        <v>0</v>
      </c>
      <c r="AG200" s="625">
        <f>S200+W200+AE200+AF200</f>
        <v>-10</v>
      </c>
      <c r="AH200" s="340">
        <f>R200+AG200</f>
        <v>4456</v>
      </c>
      <c r="AS200" s="599"/>
      <c r="AT200"/>
      <c r="AW200" s="601"/>
      <c r="AY200" s="603"/>
      <c r="AZ200" s="603"/>
    </row>
    <row r="201" spans="3:52" s="19" customFormat="1" ht="15" x14ac:dyDescent="0.2">
      <c r="C201" s="286" t="s">
        <v>166</v>
      </c>
      <c r="D201" s="287"/>
      <c r="E201" s="288"/>
      <c r="F201" s="67">
        <f>Other!G8</f>
        <v>12322</v>
      </c>
      <c r="G201" s="67">
        <f>Other!H8</f>
        <v>0</v>
      </c>
      <c r="H201" s="67">
        <f>Other!I8</f>
        <v>0</v>
      </c>
      <c r="I201" s="67">
        <f>Other!J8</f>
        <v>0</v>
      </c>
      <c r="J201" s="67">
        <f>Other!K8</f>
        <v>0</v>
      </c>
      <c r="K201" s="67">
        <f>Other!L8</f>
        <v>0</v>
      </c>
      <c r="L201" s="67">
        <f>Other!M8</f>
        <v>0</v>
      </c>
      <c r="M201" s="67">
        <f>Other!N8</f>
        <v>0</v>
      </c>
      <c r="N201" s="67">
        <f>Other!O8</f>
        <v>0</v>
      </c>
      <c r="O201" s="67">
        <f>Other!P8</f>
        <v>0</v>
      </c>
      <c r="P201" s="270">
        <f>SUM(I201:O201)</f>
        <v>0</v>
      </c>
      <c r="Q201" s="67">
        <f>Other!Q8</f>
        <v>0</v>
      </c>
      <c r="R201" s="271">
        <f>F201+G201+H201+P201+Q201</f>
        <v>12322</v>
      </c>
      <c r="S201" s="608">
        <f>Other!R8</f>
        <v>0</v>
      </c>
      <c r="T201" s="610">
        <f>Other!S8</f>
        <v>0</v>
      </c>
      <c r="U201" s="611">
        <f>Other!T8</f>
        <v>0</v>
      </c>
      <c r="V201" s="612">
        <f>Other!U8</f>
        <v>0</v>
      </c>
      <c r="W201" s="270">
        <f>SUM(T201:V201)</f>
        <v>0</v>
      </c>
      <c r="X201" s="67">
        <f>Other!V8</f>
        <v>0</v>
      </c>
      <c r="Y201" s="67">
        <f>Other!W8</f>
        <v>0</v>
      </c>
      <c r="Z201" s="67">
        <f>Other!X8</f>
        <v>0</v>
      </c>
      <c r="AA201" s="67">
        <f>Other!Y8</f>
        <v>0</v>
      </c>
      <c r="AB201" s="67">
        <f>Other!Z8</f>
        <v>0</v>
      </c>
      <c r="AC201" s="67">
        <f>Other!AA8</f>
        <v>0</v>
      </c>
      <c r="AD201" s="67">
        <f>Other!AB8</f>
        <v>0</v>
      </c>
      <c r="AE201" s="270">
        <f>SUM(X201:AD201)</f>
        <v>0</v>
      </c>
      <c r="AF201" s="67">
        <f>Other!AC8</f>
        <v>0</v>
      </c>
      <c r="AG201" s="625">
        <f>S201+W201+AE201+AF201</f>
        <v>0</v>
      </c>
      <c r="AH201" s="340">
        <f>R201+AG201</f>
        <v>12322</v>
      </c>
      <c r="AS201" s="599"/>
      <c r="AT201"/>
      <c r="AW201" s="601"/>
      <c r="AY201" s="603"/>
      <c r="AZ201" s="603"/>
    </row>
    <row r="202" spans="3:52" s="19" customFormat="1" ht="15" x14ac:dyDescent="0.2">
      <c r="C202" s="286" t="s">
        <v>167</v>
      </c>
      <c r="D202" s="287"/>
      <c r="E202" s="288"/>
      <c r="F202" s="67">
        <f>Other!G10</f>
        <v>-1587</v>
      </c>
      <c r="G202" s="67">
        <f>Other!H10</f>
        <v>0</v>
      </c>
      <c r="H202" s="67">
        <f>Other!I10</f>
        <v>0</v>
      </c>
      <c r="I202" s="67">
        <f>Other!J10</f>
        <v>0</v>
      </c>
      <c r="J202" s="67">
        <f>Other!K10</f>
        <v>0</v>
      </c>
      <c r="K202" s="67">
        <f>Other!L10</f>
        <v>0</v>
      </c>
      <c r="L202" s="67">
        <f>Other!M10</f>
        <v>0</v>
      </c>
      <c r="M202" s="67">
        <f>Other!N10</f>
        <v>0</v>
      </c>
      <c r="N202" s="67">
        <f>Other!O10</f>
        <v>0</v>
      </c>
      <c r="O202" s="67">
        <f>Other!P10</f>
        <v>0</v>
      </c>
      <c r="P202" s="270">
        <f>SUM(I202:O202)</f>
        <v>0</v>
      </c>
      <c r="Q202" s="67">
        <f>Other!Q10</f>
        <v>0</v>
      </c>
      <c r="R202" s="271">
        <f>F202+G202+H202+P202+Q202</f>
        <v>-1587</v>
      </c>
      <c r="S202" s="608">
        <f>Other!R10</f>
        <v>0</v>
      </c>
      <c r="T202" s="610">
        <f>Other!S10</f>
        <v>0</v>
      </c>
      <c r="U202" s="611">
        <f>Other!T10</f>
        <v>0</v>
      </c>
      <c r="V202" s="612">
        <f>Other!U10</f>
        <v>0</v>
      </c>
      <c r="W202" s="270">
        <f>SUM(T202:V202)</f>
        <v>0</v>
      </c>
      <c r="X202" s="67">
        <f>Other!V10</f>
        <v>0</v>
      </c>
      <c r="Y202" s="67">
        <f>Other!W10</f>
        <v>0</v>
      </c>
      <c r="Z202" s="67">
        <f>Other!X10</f>
        <v>0</v>
      </c>
      <c r="AA202" s="67">
        <f>Other!Y10</f>
        <v>0</v>
      </c>
      <c r="AB202" s="67">
        <f>Other!Z10</f>
        <v>0</v>
      </c>
      <c r="AC202" s="67">
        <f>Other!AA10</f>
        <v>0</v>
      </c>
      <c r="AD202" s="67">
        <f>Other!AB10</f>
        <v>0</v>
      </c>
      <c r="AE202" s="270">
        <f>SUM(X202:AD202)</f>
        <v>0</v>
      </c>
      <c r="AF202" s="67">
        <f>Other!AC10</f>
        <v>0</v>
      </c>
      <c r="AG202" s="625">
        <f>S202+W202+AE202+AF202</f>
        <v>0</v>
      </c>
      <c r="AH202" s="340">
        <f>R202+AG202</f>
        <v>-1587</v>
      </c>
      <c r="AS202" s="599"/>
      <c r="AT202"/>
      <c r="AW202" s="601"/>
      <c r="AY202" s="603"/>
      <c r="AZ202" s="603"/>
    </row>
    <row r="203" spans="3:52" s="19" customFormat="1" ht="15" x14ac:dyDescent="0.2">
      <c r="C203" s="286" t="s">
        <v>168</v>
      </c>
      <c r="D203" s="287"/>
      <c r="E203" s="288"/>
      <c r="F203" s="67">
        <f>Other!G12</f>
        <v>334</v>
      </c>
      <c r="G203" s="67">
        <f>Other!H12</f>
        <v>0</v>
      </c>
      <c r="H203" s="67">
        <f>Other!I12</f>
        <v>0</v>
      </c>
      <c r="I203" s="67">
        <f>Other!J12</f>
        <v>0</v>
      </c>
      <c r="J203" s="67">
        <f>Other!K12</f>
        <v>0</v>
      </c>
      <c r="K203" s="67">
        <f>Other!L12</f>
        <v>0</v>
      </c>
      <c r="L203" s="67">
        <f>Other!M12</f>
        <v>0</v>
      </c>
      <c r="M203" s="67">
        <f>Other!N12</f>
        <v>0</v>
      </c>
      <c r="N203" s="67">
        <f>Other!O12</f>
        <v>0</v>
      </c>
      <c r="O203" s="67">
        <f>Other!P12</f>
        <v>0</v>
      </c>
      <c r="P203" s="67">
        <f>SUM(I203:O203)</f>
        <v>0</v>
      </c>
      <c r="Q203" s="67">
        <f>Other!Q12</f>
        <v>0</v>
      </c>
      <c r="R203" s="67">
        <f>F203+G203+H203+P203+Q203</f>
        <v>334</v>
      </c>
      <c r="S203" s="608">
        <f>Other!R12</f>
        <v>0</v>
      </c>
      <c r="T203" s="610">
        <f>Other!S12</f>
        <v>0</v>
      </c>
      <c r="U203" s="611">
        <f>Other!T12</f>
        <v>0</v>
      </c>
      <c r="V203" s="612">
        <f>Other!U12</f>
        <v>0</v>
      </c>
      <c r="W203" s="67">
        <f>SUM(T203:V203)</f>
        <v>0</v>
      </c>
      <c r="X203" s="67">
        <f>Other!V12</f>
        <v>0</v>
      </c>
      <c r="Y203" s="67">
        <f>Other!W12</f>
        <v>0</v>
      </c>
      <c r="Z203" s="67">
        <f>Other!X12</f>
        <v>0</v>
      </c>
      <c r="AA203" s="67">
        <f>Other!Y12</f>
        <v>0</v>
      </c>
      <c r="AB203" s="67">
        <f>Other!Z12</f>
        <v>0</v>
      </c>
      <c r="AC203" s="67">
        <f>Other!AA12</f>
        <v>0</v>
      </c>
      <c r="AD203" s="67">
        <f>Other!AB12</f>
        <v>0</v>
      </c>
      <c r="AE203" s="67">
        <f>SUM(X203:AD203)</f>
        <v>0</v>
      </c>
      <c r="AF203" s="67">
        <f>Other!AC12</f>
        <v>0</v>
      </c>
      <c r="AG203" s="67">
        <f>S203+W203+AE203+AF203</f>
        <v>0</v>
      </c>
      <c r="AH203" s="340">
        <f>R203+AG203</f>
        <v>334</v>
      </c>
      <c r="AS203" s="599"/>
      <c r="AT203"/>
      <c r="AW203" s="600"/>
      <c r="AY203" s="603"/>
      <c r="AZ203" s="604"/>
    </row>
    <row r="204" spans="3:52" s="23" customFormat="1" ht="15.75" thickBot="1" x14ac:dyDescent="0.25">
      <c r="C204" s="291"/>
      <c r="D204" s="292"/>
      <c r="E204" s="293"/>
      <c r="F204" s="294"/>
      <c r="G204" s="295"/>
      <c r="H204" s="295"/>
      <c r="I204" s="295"/>
      <c r="J204" s="295"/>
      <c r="K204" s="523"/>
      <c r="L204" s="523"/>
      <c r="M204" s="523"/>
      <c r="N204" s="570"/>
      <c r="O204" s="295"/>
      <c r="P204" s="297"/>
      <c r="Q204" s="295"/>
      <c r="R204" s="298"/>
      <c r="S204" s="299"/>
      <c r="T204" s="300"/>
      <c r="U204" s="563"/>
      <c r="V204" s="301"/>
      <c r="W204" s="295"/>
      <c r="X204" s="300"/>
      <c r="Y204" s="296"/>
      <c r="Z204" s="296"/>
      <c r="AA204" s="296"/>
      <c r="AB204" s="296"/>
      <c r="AC204" s="296"/>
      <c r="AD204" s="301"/>
      <c r="AE204" s="295"/>
      <c r="AF204" s="295"/>
      <c r="AG204" s="302"/>
      <c r="AH204" s="341"/>
      <c r="AS204" s="599"/>
      <c r="AT204"/>
      <c r="AW204" s="600"/>
      <c r="AY204" s="603"/>
      <c r="AZ204" s="604"/>
    </row>
    <row r="205" spans="3:52" s="1" customFormat="1" ht="19.5" thickTop="1" thickBot="1" x14ac:dyDescent="0.3">
      <c r="C205" s="41" t="s">
        <v>170</v>
      </c>
      <c r="D205" s="24"/>
      <c r="E205" s="25"/>
      <c r="F205" s="26">
        <f>F107+F185-F187+F193-F199-F189+F191</f>
        <v>6516</v>
      </c>
      <c r="G205" s="27">
        <f t="shared" ref="G205:AG205" si="79">G107+G185-G187+G193-G199-G189+G191</f>
        <v>34495</v>
      </c>
      <c r="H205" s="27">
        <f t="shared" si="79"/>
        <v>133846</v>
      </c>
      <c r="I205" s="27">
        <f t="shared" si="79"/>
        <v>2604</v>
      </c>
      <c r="J205" s="27">
        <f t="shared" si="79"/>
        <v>0</v>
      </c>
      <c r="K205" s="524">
        <f t="shared" si="79"/>
        <v>8334</v>
      </c>
      <c r="L205" s="524">
        <f t="shared" si="79"/>
        <v>26211</v>
      </c>
      <c r="M205" s="524">
        <f t="shared" si="79"/>
        <v>2988</v>
      </c>
      <c r="N205" s="524">
        <f t="shared" ref="N205" si="80">N107+N185-N187+N193-N199-N189+N191</f>
        <v>3958</v>
      </c>
      <c r="O205" s="27">
        <f t="shared" si="79"/>
        <v>582</v>
      </c>
      <c r="P205" s="27">
        <f t="shared" si="79"/>
        <v>44677</v>
      </c>
      <c r="Q205" s="27">
        <f t="shared" si="79"/>
        <v>12094</v>
      </c>
      <c r="R205" s="28">
        <f t="shared" si="79"/>
        <v>231628</v>
      </c>
      <c r="S205" s="29">
        <f t="shared" si="79"/>
        <v>1597</v>
      </c>
      <c r="T205" s="304">
        <f>T107+T185-T187+T193-T199-T189+T191</f>
        <v>-2366</v>
      </c>
      <c r="U205" s="564">
        <f>U107+U185-U187+U193-U199-U189+U191</f>
        <v>-1140</v>
      </c>
      <c r="V205" s="305">
        <f t="shared" si="79"/>
        <v>-829</v>
      </c>
      <c r="W205" s="27">
        <f t="shared" si="79"/>
        <v>-4335</v>
      </c>
      <c r="X205" s="304">
        <f t="shared" si="79"/>
        <v>0</v>
      </c>
      <c r="Y205" s="303">
        <f t="shared" si="79"/>
        <v>298</v>
      </c>
      <c r="Z205" s="303">
        <f t="shared" si="79"/>
        <v>0</v>
      </c>
      <c r="AA205" s="303">
        <f t="shared" si="79"/>
        <v>0</v>
      </c>
      <c r="AB205" s="303">
        <f t="shared" si="79"/>
        <v>0</v>
      </c>
      <c r="AC205" s="303">
        <f t="shared" si="79"/>
        <v>5563</v>
      </c>
      <c r="AD205" s="305">
        <f t="shared" si="79"/>
        <v>-246</v>
      </c>
      <c r="AE205" s="27">
        <f t="shared" si="79"/>
        <v>5615</v>
      </c>
      <c r="AF205" s="27">
        <f t="shared" si="79"/>
        <v>-99</v>
      </c>
      <c r="AG205" s="306">
        <f t="shared" si="79"/>
        <v>2778</v>
      </c>
      <c r="AH205" s="342">
        <f>AH107+AH185-AH187+AH193-AH199-AH189+AH191</f>
        <v>234406</v>
      </c>
      <c r="AI205" s="18"/>
      <c r="AJ205" s="541"/>
      <c r="AK205" s="18"/>
      <c r="AL205" s="18"/>
      <c r="AM205" s="18"/>
      <c r="AN205" s="541"/>
      <c r="AO205" s="18"/>
      <c r="AP205" s="18"/>
      <c r="AQ205" s="18"/>
      <c r="AR205" s="18"/>
      <c r="AW205" s="605"/>
      <c r="AY205" s="603"/>
      <c r="AZ205" s="604"/>
    </row>
    <row r="206" spans="3:52" ht="13.5" thickTop="1" x14ac:dyDescent="0.2">
      <c r="C206" s="578"/>
      <c r="D206" s="308"/>
      <c r="E206" s="308"/>
      <c r="F206" s="308"/>
      <c r="G206" s="308"/>
      <c r="H206" s="308"/>
      <c r="I206" s="308"/>
      <c r="J206" s="308"/>
      <c r="K206" s="308"/>
      <c r="L206" s="308"/>
      <c r="M206" s="308"/>
      <c r="N206" s="308"/>
      <c r="O206" s="308"/>
      <c r="P206" s="308"/>
      <c r="Q206" s="308"/>
      <c r="R206" s="308"/>
      <c r="S206" s="308"/>
      <c r="T206" s="308"/>
      <c r="U206" s="308"/>
      <c r="V206" s="308"/>
      <c r="W206" s="308"/>
      <c r="X206" s="308"/>
      <c r="Y206" s="308"/>
      <c r="Z206" s="308"/>
      <c r="AA206" s="308"/>
      <c r="AB206" s="308"/>
      <c r="AC206" s="308"/>
      <c r="AD206" s="308"/>
      <c r="AE206" s="308"/>
      <c r="AF206" s="308"/>
      <c r="AG206" s="308"/>
      <c r="AH206" s="309"/>
      <c r="AZ206" s="602"/>
    </row>
    <row r="207" spans="3:52" ht="13.5" thickBot="1" x14ac:dyDescent="0.25">
      <c r="C207" s="579" t="s">
        <v>171</v>
      </c>
      <c r="D207" s="311"/>
      <c r="E207" s="311"/>
      <c r="F207" s="311"/>
      <c r="G207" s="311"/>
      <c r="H207" s="311"/>
      <c r="I207" s="311"/>
      <c r="J207" s="311"/>
      <c r="K207" s="311"/>
      <c r="L207" s="311"/>
      <c r="M207" s="311"/>
      <c r="N207" s="539"/>
      <c r="O207" s="311"/>
      <c r="P207" s="539"/>
      <c r="Q207" s="311"/>
      <c r="R207" s="539"/>
      <c r="S207" s="539"/>
      <c r="T207" s="539"/>
      <c r="U207" s="539"/>
      <c r="V207" s="539"/>
      <c r="W207" s="539"/>
      <c r="X207" s="539"/>
      <c r="Y207" s="539"/>
      <c r="Z207" s="539"/>
      <c r="AA207" s="539"/>
      <c r="AB207" s="539"/>
      <c r="AC207" s="539"/>
      <c r="AD207" s="539"/>
      <c r="AE207" s="539"/>
      <c r="AF207" s="539"/>
      <c r="AG207" s="539"/>
      <c r="AH207" s="580"/>
      <c r="AI207" s="540"/>
      <c r="AJ207" s="540"/>
      <c r="AK207" s="540"/>
      <c r="AL207" s="540"/>
      <c r="AM207" s="540"/>
      <c r="AN207" s="540"/>
      <c r="AO207" s="540"/>
    </row>
  </sheetData>
  <sheetProtection sheet="1" formatCells="0" formatColumns="0" formatRows="0" insertColumns="0" insertRows="0" insertHyperlinks="0" sort="0" autoFilter="0"/>
  <mergeCells count="18">
    <mergeCell ref="AH2:AH4"/>
    <mergeCell ref="F3:F4"/>
    <mergeCell ref="G3:G4"/>
    <mergeCell ref="H3:H4"/>
    <mergeCell ref="I3:P3"/>
    <mergeCell ref="Q3:Q4"/>
    <mergeCell ref="X3:AE3"/>
    <mergeCell ref="AF3:AF4"/>
    <mergeCell ref="AG3:AG4"/>
    <mergeCell ref="C134:C139"/>
    <mergeCell ref="R3:R4"/>
    <mergeCell ref="S3:S4"/>
    <mergeCell ref="T3:W3"/>
    <mergeCell ref="C2:C4"/>
    <mergeCell ref="D2:E4"/>
    <mergeCell ref="F2:R2"/>
    <mergeCell ref="S2:AG2"/>
    <mergeCell ref="C114:C125"/>
  </mergeCells>
  <printOptions horizontalCentered="1"/>
  <pageMargins left="0" right="0" top="0.59055118110236227" bottom="0.59055118110236227" header="0.31496062992125984" footer="0.51181102362204722"/>
  <pageSetup paperSize="9" scale="29" fitToHeight="0" orientation="landscape" r:id="rId1"/>
  <headerFooter alignWithMargins="0">
    <oddHeader>&amp;L&amp;20Annex D: Framework of the GNI Process Table - Layer 1</oddHeader>
    <oddFooter>&amp;C&amp;P</oddFooter>
  </headerFooter>
  <rowBreaks count="1" manualBreakCount="1">
    <brk id="108" min="2" max="27" man="1"/>
  </rowBreaks>
  <ignoredErrors>
    <ignoredError sqref="V98:V100 V127 V152:V153 F127:M127 F98:M100 O156:O161 O152:O153 O127 O98:O100 F158:M161 F157:G157 I157:M157 Q156:Q161 Q152:Q153 Q127 Q98:Q100 S156:T156 S152:T153 S127:T127 S98:T100 X98:AD100 X127:AD127 X152:AD152 AF98:AF100 AF127 AF152:AF153 F186:M186 O186 F188:M188 O188 Q186 S186:T186 V186 X186:AD186 AF186 Q188 S188:T188 V188 X188:AD188 AF188 F190:M190 O190 Q190 S190:T190 V190 X190:AD190 AF190 S192:T193 V192:V193 F192:M193 O192:O193 Q192:Q193 X192:AD193 AF192:AF193 F198:M199 O198:O199 Q198:Q199 S198:T199 V198:V199 X198:AD199 AF198:AF199 F204:M204 O204 Q204 S204:T204 V204 X204:AD204 AF204 F180:M184 O180:O184 Q180:Q184 S180:T184 V180:V184 X180:AD184 AF180:AF184 F178:M178 O178 Q178 S178:T178 V178 X178:AD178 AF178 F176:M176 O176 Q176 S176:T176 V176 X176:AD176 AF176 F174:M174 O174 Q174 S174:T174 V174 X174:AD174 AF174 F167:M168 O167:O168 Q167:Q168 S167:T168 V167:V168 X167:AD168 AF167:AF168 F104:M104 O104 Q104 S104:T104 V104 X104:AD104 AF104 F106:M106 O106 Q106 S106:T106 V106 X106:AD106 AF106 F130:M133 O130:O133 Q130:Q133 S130:T133 V130:V133 X130:AD133 AF130:AF133 F140:M141 O140:O141 Q140:Q141 S140:T141 V140:V141 X140:AD141 AF140:AF141 F146:M146 O146 Q146 S146:T146 V146 X146:AD146 AF146 F148:M149 O148:O149 Q148:Q149 S148:T149 V148:V149 X148:AD148 AF148:AF149 F152:M153 F156:M156 V156:V161 X156:AD161 AF156:AF161 S158:T161 S15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AP207"/>
  <sheetViews>
    <sheetView showGridLines="0" zoomScale="80" zoomScaleNormal="80" zoomScaleSheetLayoutView="80" workbookViewId="0">
      <pane xSplit="2" ySplit="4" topLeftCell="F87" activePane="bottomRight" state="frozen"/>
      <selection pane="topRight" activeCell="C1" sqref="C1"/>
      <selection pane="bottomLeft" activeCell="A5" sqref="A5"/>
      <selection pane="bottomRight" activeCell="F87" sqref="F87"/>
    </sheetView>
  </sheetViews>
  <sheetFormatPr defaultRowHeight="12.75" x14ac:dyDescent="0.2"/>
  <cols>
    <col min="1" max="1" width="40.5703125" customWidth="1"/>
    <col min="2" max="2" width="4.7109375" customWidth="1"/>
    <col min="3" max="3" width="42.28515625" customWidth="1"/>
    <col min="4" max="6" width="17.28515625" customWidth="1"/>
    <col min="7" max="7" width="15.42578125" customWidth="1"/>
    <col min="8" max="8" width="14.5703125" bestFit="1" customWidth="1"/>
    <col min="9" max="10" width="14.5703125" customWidth="1"/>
    <col min="11" max="12" width="13.28515625" customWidth="1"/>
    <col min="13" max="13" width="13.5703125" customWidth="1"/>
    <col min="14" max="14" width="15" customWidth="1"/>
    <col min="15" max="16" width="13.5703125" customWidth="1"/>
    <col min="17" max="28" width="14.85546875" customWidth="1"/>
    <col min="29" max="29" width="15.28515625" customWidth="1"/>
    <col min="30" max="31" width="14.85546875" customWidth="1"/>
    <col min="32" max="32" width="15.42578125" style="2" bestFit="1" customWidth="1"/>
    <col min="33" max="33" width="10.140625" customWidth="1"/>
    <col min="34" max="43" width="6.7109375" customWidth="1"/>
  </cols>
  <sheetData>
    <row r="1" spans="1:39" ht="18.75" thickBot="1" x14ac:dyDescent="0.3">
      <c r="H1" s="1"/>
      <c r="I1" s="1"/>
      <c r="J1" s="1"/>
      <c r="K1" s="1"/>
      <c r="L1" s="1"/>
      <c r="M1" s="1"/>
      <c r="N1" s="1"/>
    </row>
    <row r="2" spans="1:39" ht="16.5" customHeight="1" x14ac:dyDescent="0.2">
      <c r="A2" s="859" t="s">
        <v>172</v>
      </c>
      <c r="B2" s="841" t="s">
        <v>11</v>
      </c>
      <c r="C2" s="842"/>
      <c r="D2" s="841" t="s">
        <v>12</v>
      </c>
      <c r="E2" s="845"/>
      <c r="F2" s="845"/>
      <c r="G2" s="845"/>
      <c r="H2" s="845"/>
      <c r="I2" s="845"/>
      <c r="J2" s="845"/>
      <c r="K2" s="845"/>
      <c r="L2" s="845"/>
      <c r="M2" s="845"/>
      <c r="N2" s="845"/>
      <c r="O2" s="845"/>
      <c r="P2" s="846"/>
      <c r="Q2" s="861" t="s">
        <v>13</v>
      </c>
      <c r="R2" s="841"/>
      <c r="S2" s="841"/>
      <c r="T2" s="841"/>
      <c r="U2" s="845"/>
      <c r="V2" s="845"/>
      <c r="W2" s="845"/>
      <c r="X2" s="845"/>
      <c r="Y2" s="845"/>
      <c r="Z2" s="845"/>
      <c r="AA2" s="845"/>
      <c r="AB2" s="845"/>
      <c r="AC2" s="845"/>
      <c r="AD2" s="845"/>
      <c r="AE2" s="846"/>
      <c r="AF2" s="862" t="s">
        <v>14</v>
      </c>
    </row>
    <row r="3" spans="1:39" ht="16.5" customHeight="1" x14ac:dyDescent="0.2">
      <c r="A3" s="860"/>
      <c r="B3" s="843"/>
      <c r="C3" s="844"/>
      <c r="D3" s="853" t="s">
        <v>15</v>
      </c>
      <c r="E3" s="854" t="s">
        <v>16</v>
      </c>
      <c r="F3" s="854" t="s">
        <v>17</v>
      </c>
      <c r="G3" s="855" t="s">
        <v>18</v>
      </c>
      <c r="H3" s="855"/>
      <c r="I3" s="855"/>
      <c r="J3" s="855"/>
      <c r="K3" s="855"/>
      <c r="L3" s="855"/>
      <c r="M3" s="855"/>
      <c r="N3" s="855"/>
      <c r="O3" s="854" t="s">
        <v>19</v>
      </c>
      <c r="P3" s="834" t="s">
        <v>20</v>
      </c>
      <c r="Q3" s="835" t="s">
        <v>21</v>
      </c>
      <c r="R3" s="834" t="s">
        <v>22</v>
      </c>
      <c r="S3" s="836"/>
      <c r="T3" s="837"/>
      <c r="U3" s="838"/>
      <c r="V3" s="854" t="s">
        <v>23</v>
      </c>
      <c r="W3" s="854"/>
      <c r="X3" s="854"/>
      <c r="Y3" s="854"/>
      <c r="Z3" s="854"/>
      <c r="AA3" s="854"/>
      <c r="AB3" s="854"/>
      <c r="AC3" s="854"/>
      <c r="AD3" s="854" t="s">
        <v>24</v>
      </c>
      <c r="AE3" s="856" t="s">
        <v>25</v>
      </c>
      <c r="AF3" s="863"/>
    </row>
    <row r="4" spans="1:39" ht="35.25" customHeight="1" x14ac:dyDescent="0.2">
      <c r="A4" s="860"/>
      <c r="B4" s="843"/>
      <c r="C4" s="844"/>
      <c r="D4" s="853"/>
      <c r="E4" s="854"/>
      <c r="F4" s="854"/>
      <c r="G4" s="42" t="s">
        <v>27</v>
      </c>
      <c r="H4" s="43" t="s">
        <v>28</v>
      </c>
      <c r="I4" s="44" t="s">
        <v>173</v>
      </c>
      <c r="J4" s="44" t="s">
        <v>30</v>
      </c>
      <c r="K4" s="44" t="s">
        <v>31</v>
      </c>
      <c r="L4" s="565" t="s">
        <v>32</v>
      </c>
      <c r="M4" s="45" t="s">
        <v>33</v>
      </c>
      <c r="N4" s="46" t="s">
        <v>34</v>
      </c>
      <c r="O4" s="854"/>
      <c r="P4" s="834"/>
      <c r="Q4" s="835"/>
      <c r="R4" s="47" t="s">
        <v>35</v>
      </c>
      <c r="S4" s="566" t="s">
        <v>36</v>
      </c>
      <c r="T4" s="48" t="s">
        <v>37</v>
      </c>
      <c r="U4" s="46" t="s">
        <v>38</v>
      </c>
      <c r="V4" s="47" t="s">
        <v>39</v>
      </c>
      <c r="W4" s="44" t="s">
        <v>40</v>
      </c>
      <c r="X4" s="44" t="s">
        <v>41</v>
      </c>
      <c r="Y4" s="44" t="s">
        <v>42</v>
      </c>
      <c r="Z4" s="44" t="s">
        <v>43</v>
      </c>
      <c r="AA4" s="44" t="s">
        <v>44</v>
      </c>
      <c r="AB4" s="48" t="s">
        <v>45</v>
      </c>
      <c r="AC4" s="46" t="s">
        <v>46</v>
      </c>
      <c r="AD4" s="854"/>
      <c r="AE4" s="856"/>
      <c r="AF4" s="863"/>
    </row>
    <row r="5" spans="1:39" x14ac:dyDescent="0.2">
      <c r="A5" s="49"/>
      <c r="B5" s="50"/>
      <c r="C5" s="51"/>
      <c r="D5" s="358"/>
      <c r="E5" s="359"/>
      <c r="F5" s="359"/>
      <c r="G5" s="360"/>
      <c r="H5" s="361"/>
      <c r="I5" s="362"/>
      <c r="J5" s="362"/>
      <c r="K5" s="362"/>
      <c r="L5" s="362"/>
      <c r="M5" s="363"/>
      <c r="N5" s="359"/>
      <c r="O5" s="359"/>
      <c r="P5" s="364"/>
      <c r="Q5" s="365"/>
      <c r="R5" s="366"/>
      <c r="S5" s="366"/>
      <c r="T5" s="367"/>
      <c r="U5" s="368"/>
      <c r="V5" s="366"/>
      <c r="W5" s="369"/>
      <c r="X5" s="369"/>
      <c r="Y5" s="369"/>
      <c r="Z5" s="369"/>
      <c r="AA5" s="369"/>
      <c r="AB5" s="367"/>
      <c r="AC5" s="368"/>
      <c r="AD5" s="368"/>
      <c r="AE5" s="370"/>
      <c r="AF5" s="371"/>
    </row>
    <row r="6" spans="1:39" ht="18" x14ac:dyDescent="0.25">
      <c r="A6" s="65" t="s">
        <v>47</v>
      </c>
      <c r="B6" s="318" t="s">
        <v>48</v>
      </c>
      <c r="C6" s="66"/>
      <c r="D6" s="372"/>
      <c r="E6" s="373"/>
      <c r="F6" s="373"/>
      <c r="G6" s="374"/>
      <c r="H6" s="375"/>
      <c r="I6" s="376"/>
      <c r="J6" s="376"/>
      <c r="K6" s="376"/>
      <c r="L6" s="376"/>
      <c r="M6" s="377"/>
      <c r="N6" s="373"/>
      <c r="O6" s="373"/>
      <c r="P6" s="378"/>
      <c r="Q6" s="379"/>
      <c r="R6" s="380"/>
      <c r="S6" s="380"/>
      <c r="T6" s="381"/>
      <c r="U6" s="382"/>
      <c r="V6" s="380"/>
      <c r="W6" s="383"/>
      <c r="X6" s="383"/>
      <c r="Y6" s="383"/>
      <c r="Z6" s="383"/>
      <c r="AA6" s="383"/>
      <c r="AB6" s="381"/>
      <c r="AC6" s="382"/>
      <c r="AD6" s="382"/>
      <c r="AE6" s="384"/>
      <c r="AF6" s="385"/>
    </row>
    <row r="7" spans="1:39" x14ac:dyDescent="0.2">
      <c r="A7" s="80" t="s">
        <v>0</v>
      </c>
      <c r="B7" s="81"/>
      <c r="C7" s="82" t="s">
        <v>49</v>
      </c>
      <c r="D7" s="372"/>
      <c r="E7" s="373"/>
      <c r="F7" s="373"/>
      <c r="G7" s="374"/>
      <c r="H7" s="375"/>
      <c r="I7" s="376"/>
      <c r="J7" s="376"/>
      <c r="K7" s="376"/>
      <c r="L7" s="376"/>
      <c r="M7" s="377"/>
      <c r="N7" s="373"/>
      <c r="O7" s="373"/>
      <c r="P7" s="378"/>
      <c r="Q7" s="379"/>
      <c r="R7" s="380"/>
      <c r="S7" s="380"/>
      <c r="T7" s="381"/>
      <c r="U7" s="382"/>
      <c r="V7" s="380"/>
      <c r="W7" s="383"/>
      <c r="X7" s="383"/>
      <c r="Y7" s="383"/>
      <c r="Z7" s="383"/>
      <c r="AA7" s="383"/>
      <c r="AB7" s="381"/>
      <c r="AC7" s="382"/>
      <c r="AD7" s="382"/>
      <c r="AE7" s="384"/>
      <c r="AF7" s="385"/>
    </row>
    <row r="8" spans="1:39" x14ac:dyDescent="0.2">
      <c r="A8" s="38" t="s">
        <v>50</v>
      </c>
      <c r="B8" s="3"/>
      <c r="C8" s="4" t="s">
        <v>174</v>
      </c>
      <c r="D8" s="386">
        <f>'Data (Layer 1)'!F8/'Data (Layer 1)'!$AH$8*100</f>
        <v>2.566653675981752</v>
      </c>
      <c r="E8" s="386">
        <f>'Data (Layer 1)'!G8/'Data (Layer 1)'!$AH$8*100</f>
        <v>3.1560486921436928</v>
      </c>
      <c r="F8" s="386">
        <f>'Data (Layer 1)'!H8/'Data (Layer 1)'!$AH$8*100</f>
        <v>83.287636688750837</v>
      </c>
      <c r="G8" s="386">
        <f>'Data (Layer 1)'!I8/'Data (Layer 1)'!$AH$8*100</f>
        <v>0.75170216180280136</v>
      </c>
      <c r="H8" s="386">
        <f>'Data (Layer 1)'!J8/'Data (Layer 1)'!$AH$8*100</f>
        <v>0</v>
      </c>
      <c r="I8" s="386">
        <f>'Data (Layer 1)'!K8/'Data (Layer 1)'!$AH$8*100</f>
        <v>1.9105476719928474</v>
      </c>
      <c r="J8" s="386">
        <f>'Data (Layer 1)'!L8/'Data (Layer 1)'!$AH$8*100</f>
        <v>6.0088030994245889</v>
      </c>
      <c r="K8" s="386">
        <f>'Data (Layer 1)'!M8/'Data (Layer 1)'!$AH$8*100</f>
        <v>0.68499117397583742</v>
      </c>
      <c r="L8" s="386">
        <f>'Data (Layer 1)'!N8/'Data (Layer 1)'!$AH$8*100</f>
        <v>0.72786043419453927</v>
      </c>
      <c r="M8" s="386">
        <f>'Data (Layer 1)'!O8/'Data (Layer 1)'!$AH$8*100</f>
        <v>0.13342197565392816</v>
      </c>
      <c r="N8" s="386">
        <f>'Data (Layer 1)'!P8/'Data (Layer 1)'!$AH$8*100</f>
        <v>10.217326517044542</v>
      </c>
      <c r="O8" s="386">
        <f>'Data (Layer 1)'!Q8/'Data (Layer 1)'!$AH$8*100</f>
        <v>4.2743174159235231</v>
      </c>
      <c r="P8" s="386">
        <f>'Data (Layer 1)'!R8/'Data (Layer 1)'!$AH$8*100</f>
        <v>103.50198298984435</v>
      </c>
      <c r="Q8" s="386">
        <f>'Data (Layer 1)'!S8/'Data (Layer 1)'!$AH$8*100</f>
        <v>-3.0737488824190184</v>
      </c>
      <c r="R8" s="386">
        <f>'Data (Layer 1)'!T8/'Data (Layer 1)'!$AH$8*100</f>
        <v>4.1952270695307305E-2</v>
      </c>
      <c r="S8" s="386">
        <f>'Data (Layer 1)'!U8/'Data (Layer 1)'!$AH$8*100</f>
        <v>0</v>
      </c>
      <c r="T8" s="386">
        <f>'Data (Layer 1)'!V8/'Data (Layer 1)'!$AH$8*100</f>
        <v>-1.0052497650214347</v>
      </c>
      <c r="U8" s="386">
        <f>'Data (Layer 1)'!W8/'Data (Layer 1)'!$AH$8*100</f>
        <v>-0.96329749432612732</v>
      </c>
      <c r="V8" s="386">
        <f>'Data (Layer 1)'!X8/'Data (Layer 1)'!$AH$8*100</f>
        <v>0</v>
      </c>
      <c r="W8" s="386">
        <f>'Data (Layer 1)'!Y8/'Data (Layer 1)'!$AH$8*100</f>
        <v>8.1153572820430522E-2</v>
      </c>
      <c r="X8" s="386">
        <f>'Data (Layer 1)'!Z8/'Data (Layer 1)'!$AH$8*100</f>
        <v>0</v>
      </c>
      <c r="Y8" s="386">
        <f>'Data (Layer 1)'!AA8/'Data (Layer 1)'!$AH$8*100</f>
        <v>0</v>
      </c>
      <c r="Z8" s="386">
        <f>'Data (Layer 1)'!AB8/'Data (Layer 1)'!$AH$8*100</f>
        <v>0</v>
      </c>
      <c r="AA8" s="386">
        <f>'Data (Layer 1)'!AC8/'Data (Layer 1)'!$AH$8*100</f>
        <v>1.2753031796611725</v>
      </c>
      <c r="AB8" s="386">
        <f>'Data (Layer 1)'!AD8/'Data (Layer 1)'!$AH$8*100</f>
        <v>-0.83079250819559392</v>
      </c>
      <c r="AC8" s="386">
        <f>'Data (Layer 1)'!AE8/'Data (Layer 1)'!$AH$8*100</f>
        <v>0.525664244286009</v>
      </c>
      <c r="AD8" s="386">
        <f>'Data (Layer 1)'!AF8/'Data (Layer 1)'!$AH$8*100</f>
        <v>9.3991426147956251E-3</v>
      </c>
      <c r="AE8" s="386">
        <f>'Data (Layer 1)'!AG8/'Data (Layer 1)'!$AH$8*100</f>
        <v>-3.5019829898443411</v>
      </c>
      <c r="AF8" s="344">
        <f>'Data (Layer 1)'!AH8/'Data (Layer 1)'!$AH$8*100</f>
        <v>100</v>
      </c>
      <c r="AH8" s="319"/>
      <c r="AI8" s="319"/>
      <c r="AJ8" s="319"/>
      <c r="AK8" s="319"/>
      <c r="AL8" s="319"/>
      <c r="AM8" s="319"/>
    </row>
    <row r="9" spans="1:39" x14ac:dyDescent="0.2">
      <c r="A9" s="87"/>
      <c r="B9" s="88"/>
      <c r="C9" s="89"/>
      <c r="D9" s="387"/>
      <c r="E9" s="387"/>
      <c r="F9" s="387"/>
      <c r="G9" s="387"/>
      <c r="H9" s="387"/>
      <c r="I9" s="387"/>
      <c r="J9" s="387"/>
      <c r="K9" s="387"/>
      <c r="L9" s="387"/>
      <c r="M9" s="387"/>
      <c r="N9" s="387"/>
      <c r="O9" s="387"/>
      <c r="P9" s="387"/>
      <c r="Q9" s="387"/>
      <c r="R9" s="387"/>
      <c r="S9" s="387"/>
      <c r="T9" s="387"/>
      <c r="U9" s="387"/>
      <c r="V9" s="387"/>
      <c r="W9" s="387"/>
      <c r="X9" s="387"/>
      <c r="Y9" s="387"/>
      <c r="Z9" s="387"/>
      <c r="AA9" s="387"/>
      <c r="AB9" s="387"/>
      <c r="AC9" s="387"/>
      <c r="AD9" s="387"/>
      <c r="AE9" s="387"/>
      <c r="AF9" s="410"/>
      <c r="AH9" s="319"/>
      <c r="AI9" s="319"/>
      <c r="AJ9" s="319"/>
      <c r="AK9" s="319"/>
      <c r="AL9" s="319"/>
      <c r="AM9" s="319"/>
    </row>
    <row r="10" spans="1:39" x14ac:dyDescent="0.2">
      <c r="A10" s="38" t="s">
        <v>51</v>
      </c>
      <c r="B10" s="3"/>
      <c r="C10" s="4" t="s">
        <v>175</v>
      </c>
      <c r="D10" s="386">
        <f>'Data (Layer 1)'!F10/'Data (Layer 1)'!$AH$10*100</f>
        <v>3.1856651454260607</v>
      </c>
      <c r="E10" s="386">
        <f>'Data (Layer 1)'!G10/'Data (Layer 1)'!$AH$10*100</f>
        <v>3.5215584769429875</v>
      </c>
      <c r="F10" s="386">
        <f>'Data (Layer 1)'!H10/'Data (Layer 1)'!$AH$10*100</f>
        <v>97.988471493767463</v>
      </c>
      <c r="G10" s="386">
        <f>'Data (Layer 1)'!I10/'Data (Layer 1)'!$AH$10*100</f>
        <v>0.28736121517607793</v>
      </c>
      <c r="H10" s="386">
        <f>'Data (Layer 1)'!J10/'Data (Layer 1)'!$AH$10*100</f>
        <v>0</v>
      </c>
      <c r="I10" s="386">
        <f>'Data (Layer 1)'!K10/'Data (Layer 1)'!$AH$10*100</f>
        <v>0</v>
      </c>
      <c r="J10" s="386">
        <f>'Data (Layer 1)'!L10/'Data (Layer 1)'!$AH$10*100</f>
        <v>0</v>
      </c>
      <c r="K10" s="386">
        <f>'Data (Layer 1)'!M10/'Data (Layer 1)'!$AH$10*100</f>
        <v>0</v>
      </c>
      <c r="L10" s="386">
        <f>'Data (Layer 1)'!N10/'Data (Layer 1)'!$AH$10*100</f>
        <v>0</v>
      </c>
      <c r="M10" s="386">
        <f>'Data (Layer 1)'!O10/'Data (Layer 1)'!$AH$10*100</f>
        <v>0</v>
      </c>
      <c r="N10" s="386">
        <f>'Data (Layer 1)'!P10/'Data (Layer 1)'!$AH$10*100</f>
        <v>0.28736121517607793</v>
      </c>
      <c r="O10" s="386">
        <f>'Data (Layer 1)'!Q10/'Data (Layer 1)'!$AH$10*100</f>
        <v>2.6381888154757851</v>
      </c>
      <c r="P10" s="386">
        <f>'Data (Layer 1)'!R10/'Data (Layer 1)'!$AH$10*100</f>
        <v>107.62124514678837</v>
      </c>
      <c r="Q10" s="386">
        <f>'Data (Layer 1)'!S10/'Data (Layer 1)'!$AH$10*100</f>
        <v>-6.4973435052108162</v>
      </c>
      <c r="R10" s="386">
        <f>'Data (Layer 1)'!T10/'Data (Layer 1)'!$AH$10*100</f>
        <v>1.2107485866085417</v>
      </c>
      <c r="S10" s="386">
        <f>'Data (Layer 1)'!U10/'Data (Layer 1)'!$AH$10*100</f>
        <v>0.48532116340848719</v>
      </c>
      <c r="T10" s="386">
        <f>'Data (Layer 1)'!V10/'Data (Layer 1)'!$AH$10*100</f>
        <v>-1.4342517539677133</v>
      </c>
      <c r="U10" s="386">
        <f>'Data (Layer 1)'!W10/'Data (Layer 1)'!$AH$10*100</f>
        <v>0.26181799604931544</v>
      </c>
      <c r="V10" s="386">
        <f>'Data (Layer 1)'!X10/'Data (Layer 1)'!$AH$10*100</f>
        <v>0</v>
      </c>
      <c r="W10" s="386">
        <f>'Data (Layer 1)'!Y10/'Data (Layer 1)'!$AH$10*100</f>
        <v>2.3840337851644983E-2</v>
      </c>
      <c r="X10" s="386">
        <f>'Data (Layer 1)'!Z10/'Data (Layer 1)'!$AH$10*100</f>
        <v>0</v>
      </c>
      <c r="Y10" s="386">
        <f>'Data (Layer 1)'!AA10/'Data (Layer 1)'!$AH$10*100</f>
        <v>0</v>
      </c>
      <c r="Z10" s="386">
        <f>'Data (Layer 1)'!AB10/'Data (Layer 1)'!$AH$10*100</f>
        <v>0</v>
      </c>
      <c r="AA10" s="386">
        <f>'Data (Layer 1)'!AC10/'Data (Layer 1)'!$AH$10*100</f>
        <v>0</v>
      </c>
      <c r="AB10" s="386">
        <f>'Data (Layer 1)'!AD10/'Data (Layer 1)'!$AH$10*100</f>
        <v>-1.4380832368367278</v>
      </c>
      <c r="AC10" s="386">
        <f>'Data (Layer 1)'!AE10/'Data (Layer 1)'!$AH$10*100</f>
        <v>-1.4142428989850828</v>
      </c>
      <c r="AD10" s="386">
        <f>'Data (Layer 1)'!AF10/'Data (Layer 1)'!$AH$10*100</f>
        <v>2.8523261358218106E-2</v>
      </c>
      <c r="AE10" s="386">
        <f>'Data (Layer 1)'!AG10/'Data (Layer 1)'!$AH$10*100</f>
        <v>-7.6212451467883664</v>
      </c>
      <c r="AF10" s="344">
        <f>'Data (Layer 1)'!AH10/'Data (Layer 1)'!$AH$10*100</f>
        <v>100</v>
      </c>
      <c r="AH10" s="319"/>
      <c r="AI10" s="319"/>
      <c r="AJ10" s="319"/>
      <c r="AK10" s="319"/>
      <c r="AL10" s="319"/>
      <c r="AM10" s="319"/>
    </row>
    <row r="11" spans="1:39" x14ac:dyDescent="0.2">
      <c r="A11" s="87"/>
      <c r="B11" s="88"/>
      <c r="C11" s="89"/>
      <c r="D11" s="387"/>
      <c r="E11" s="387"/>
      <c r="F11" s="387"/>
      <c r="G11" s="387"/>
      <c r="H11" s="387"/>
      <c r="I11" s="387"/>
      <c r="J11" s="387"/>
      <c r="K11" s="387"/>
      <c r="L11" s="387"/>
      <c r="M11" s="387"/>
      <c r="N11" s="387"/>
      <c r="O11" s="387"/>
      <c r="P11" s="387"/>
      <c r="Q11" s="387"/>
      <c r="R11" s="387"/>
      <c r="S11" s="387"/>
      <c r="T11" s="387"/>
      <c r="U11" s="387"/>
      <c r="V11" s="387"/>
      <c r="W11" s="387"/>
      <c r="X11" s="387"/>
      <c r="Y11" s="387"/>
      <c r="Z11" s="387"/>
      <c r="AA11" s="387"/>
      <c r="AB11" s="387"/>
      <c r="AC11" s="387"/>
      <c r="AD11" s="387"/>
      <c r="AE11" s="387"/>
      <c r="AF11" s="410"/>
      <c r="AH11" s="319"/>
      <c r="AI11" s="319"/>
      <c r="AJ11" s="319"/>
      <c r="AK11" s="319"/>
      <c r="AL11" s="319"/>
      <c r="AM11" s="319"/>
    </row>
    <row r="12" spans="1:39" x14ac:dyDescent="0.2">
      <c r="A12" s="38" t="s">
        <v>52</v>
      </c>
      <c r="B12" s="3"/>
      <c r="C12" s="4" t="s">
        <v>176</v>
      </c>
      <c r="D12" s="386">
        <f>'Data (Layer 1)'!F12/'Data (Layer 1)'!$AH$12*100</f>
        <v>1.8443824075821851</v>
      </c>
      <c r="E12" s="386">
        <f>'Data (Layer 1)'!G12/'Data (Layer 1)'!$AH$12*100</f>
        <v>2.7295667464756548</v>
      </c>
      <c r="F12" s="386">
        <f>'Data (Layer 1)'!H12/'Data (Layer 1)'!$AH$12*100</f>
        <v>66.134496358921879</v>
      </c>
      <c r="G12" s="386">
        <f>'Data (Layer 1)'!I12/'Data (Layer 1)'!$AH$12*100</f>
        <v>1.2935016938712658</v>
      </c>
      <c r="H12" s="386">
        <f>'Data (Layer 1)'!J12/'Data (Layer 1)'!$AH$12*100</f>
        <v>0</v>
      </c>
      <c r="I12" s="386">
        <f>'Data (Layer 1)'!K12/'Data (Layer 1)'!$AH$12*100</f>
        <v>4.139801504117945</v>
      </c>
      <c r="J12" s="386">
        <f>'Data (Layer 1)'!L12/'Data (Layer 1)'!$AH$12*100</f>
        <v>13.019958870222636</v>
      </c>
      <c r="K12" s="386">
        <f>'Data (Layer 1)'!M12/'Data (Layer 1)'!$AH$12*100</f>
        <v>1.4842484874375355</v>
      </c>
      <c r="L12" s="386">
        <f>'Data (Layer 1)'!N12/'Data (Layer 1)'!$AH$12*100</f>
        <v>1.577138202012776</v>
      </c>
      <c r="M12" s="386">
        <f>'Data (Layer 1)'!O12/'Data (Layer 1)'!$AH$12*100</f>
        <v>0.28910060899887735</v>
      </c>
      <c r="N12" s="386">
        <f>'Data (Layer 1)'!P12/'Data (Layer 1)'!$AH$12*100</f>
        <v>21.803749366661037</v>
      </c>
      <c r="O12" s="386">
        <f>'Data (Layer 1)'!Q12/'Data (Layer 1)'!$AH$12*100</f>
        <v>6.1833752247732399</v>
      </c>
      <c r="P12" s="386">
        <f>'Data (Layer 1)'!R12/'Data (Layer 1)'!$AH$12*100</f>
        <v>98.695570104414003</v>
      </c>
      <c r="Q12" s="386">
        <f>'Data (Layer 1)'!S12/'Data (Layer 1)'!$AH$12*100</f>
        <v>0.92094936268714545</v>
      </c>
      <c r="R12" s="386">
        <f>'Data (Layer 1)'!T12/'Data (Layer 1)'!$AH$12*100</f>
        <v>-1.321815671041259</v>
      </c>
      <c r="S12" s="386">
        <f>'Data (Layer 1)'!U12/'Data (Layer 1)'!$AH$12*100</f>
        <v>-0.56627954339986286</v>
      </c>
      <c r="T12" s="386">
        <f>'Data (Layer 1)'!V12/'Data (Layer 1)'!$AH$12*100</f>
        <v>-0.50468422464408835</v>
      </c>
      <c r="U12" s="386">
        <f>'Data (Layer 1)'!W12/'Data (Layer 1)'!$AH$12*100</f>
        <v>-2.3927794390852104</v>
      </c>
      <c r="V12" s="386">
        <f>'Data (Layer 1)'!X12/'Data (Layer 1)'!$AH$12*100</f>
        <v>0</v>
      </c>
      <c r="W12" s="386">
        <f>'Data (Layer 1)'!Y12/'Data (Layer 1)'!$AH$12*100</f>
        <v>0.14802745959049049</v>
      </c>
      <c r="X12" s="386">
        <f>'Data (Layer 1)'!Z12/'Data (Layer 1)'!$AH$12*100</f>
        <v>0</v>
      </c>
      <c r="Y12" s="386">
        <f>'Data (Layer 1)'!AA12/'Data (Layer 1)'!$AH$12*100</f>
        <v>0</v>
      </c>
      <c r="Z12" s="386">
        <f>'Data (Layer 1)'!AB12/'Data (Layer 1)'!$AH$12*100</f>
        <v>0</v>
      </c>
      <c r="AA12" s="386">
        <f>'Data (Layer 1)'!AC12/'Data (Layer 1)'!$AH$12*100</f>
        <v>2.7633448245030152</v>
      </c>
      <c r="AB12" s="386">
        <f>'Data (Layer 1)'!AD12/'Data (Layer 1)'!$AH$12*100</f>
        <v>-0.12219716462839147</v>
      </c>
      <c r="AC12" s="386">
        <f>'Data (Layer 1)'!AE12/'Data (Layer 1)'!$AH$12*100</f>
        <v>2.789175119465114</v>
      </c>
      <c r="AD12" s="386">
        <f>'Data (Layer 1)'!AF12/'Data (Layer 1)'!$AH$12*100</f>
        <v>-1.2915147481049504E-2</v>
      </c>
      <c r="AE12" s="386">
        <f>'Data (Layer 1)'!AG12/'Data (Layer 1)'!$AH$12*100</f>
        <v>1.3044298955860001</v>
      </c>
      <c r="AF12" s="344">
        <f>'Data (Layer 1)'!AH12/'Data (Layer 1)'!$AH$12*100</f>
        <v>100</v>
      </c>
      <c r="AH12" s="319"/>
      <c r="AI12" s="319"/>
      <c r="AJ12" s="319"/>
      <c r="AK12" s="319"/>
      <c r="AL12" s="319"/>
      <c r="AM12" s="319"/>
    </row>
    <row r="13" spans="1:39" x14ac:dyDescent="0.2">
      <c r="A13" s="38"/>
      <c r="B13" s="3"/>
      <c r="C13" s="4" t="s">
        <v>177</v>
      </c>
      <c r="D13" s="386">
        <f>'Data (Layer 1)'!F12/'Data (Layer 1)'!$AH$107*100</f>
        <v>1.590367844843833</v>
      </c>
      <c r="E13" s="386">
        <f>'Data (Layer 1)'!G12/'Data (Layer 1)'!$AH$107*100</f>
        <v>2.3536416125550397</v>
      </c>
      <c r="F13" s="386">
        <f>'Data (Layer 1)'!H12/'Data (Layer 1)'!$AH$107*100</f>
        <v>57.026230575496427</v>
      </c>
      <c r="G13" s="386">
        <f>'Data (Layer 1)'!I12/'Data (Layer 1)'!$AH$107*100</f>
        <v>1.1153562800897767</v>
      </c>
      <c r="H13" s="386">
        <f>'Data (Layer 1)'!J12/'Data (Layer 1)'!$AH$107*100</f>
        <v>0</v>
      </c>
      <c r="I13" s="386">
        <f>'Data (Layer 1)'!K12/'Data (Layer 1)'!$AH$107*100</f>
        <v>3.5696540853564516</v>
      </c>
      <c r="J13" s="386">
        <f>'Data (Layer 1)'!L12/'Data (Layer 1)'!$AH$107*100</f>
        <v>11.226806243253893</v>
      </c>
      <c r="K13" s="386">
        <f>'Data (Layer 1)'!M12/'Data (Layer 1)'!$AH$107*100</f>
        <v>1.2798327822228313</v>
      </c>
      <c r="L13" s="386">
        <f>'Data (Layer 1)'!N12/'Data (Layer 1)'!$AH$107*100</f>
        <v>1.3599294121678347</v>
      </c>
      <c r="M13" s="386">
        <f>'Data (Layer 1)'!O12/'Data (Layer 1)'!$AH$107*100</f>
        <v>0.24928469854541094</v>
      </c>
      <c r="N13" s="386">
        <f>'Data (Layer 1)'!P12/'Data (Layer 1)'!$AH$107*100</f>
        <v>18.800863501636197</v>
      </c>
      <c r="O13" s="386">
        <f>'Data (Layer 1)'!Q12/'Data (Layer 1)'!$AH$107*100</f>
        <v>5.331779944146521</v>
      </c>
      <c r="P13" s="386">
        <f>'Data (Layer 1)'!R12/'Data (Layer 1)'!$AH$107*100</f>
        <v>85.10288347867801</v>
      </c>
      <c r="Q13" s="386">
        <f>'Data (Layer 1)'!S12/'Data (Layer 1)'!$AH$107*100</f>
        <v>0.79411311186115452</v>
      </c>
      <c r="R13" s="386">
        <f>'Data (Layer 1)'!T12/'Data (Layer 1)'!$AH$107*100</f>
        <v>-1.1397707608751522</v>
      </c>
      <c r="S13" s="386">
        <f>'Data (Layer 1)'!U12/'Data (Layer 1)'!$AH$107*100</f>
        <v>-0.48828961570750601</v>
      </c>
      <c r="T13" s="386">
        <f>'Data (Layer 1)'!V12/'Data (Layer 1)'!$AH$107*100</f>
        <v>-0.43517741189370701</v>
      </c>
      <c r="U13" s="386">
        <f>'Data (Layer 1)'!W12/'Data (Layer 1)'!$AH$107*100</f>
        <v>-2.0632377884763651</v>
      </c>
      <c r="V13" s="386">
        <f>'Data (Layer 1)'!X12/'Data (Layer 1)'!$AH$107*100</f>
        <v>0</v>
      </c>
      <c r="W13" s="386">
        <f>'Data (Layer 1)'!Y12/'Data (Layer 1)'!$AH$107*100</f>
        <v>0.12764061884283928</v>
      </c>
      <c r="X13" s="386">
        <f>'Data (Layer 1)'!Z12/'Data (Layer 1)'!$AH$107*100</f>
        <v>0</v>
      </c>
      <c r="Y13" s="386">
        <f>'Data (Layer 1)'!AA12/'Data (Layer 1)'!$AH$107*100</f>
        <v>0</v>
      </c>
      <c r="Z13" s="386">
        <f>'Data (Layer 1)'!AB12/'Data (Layer 1)'!$AH$107*100</f>
        <v>0</v>
      </c>
      <c r="AA13" s="386">
        <f>'Data (Layer 1)'!AC12/'Data (Layer 1)'!$AH$107*100</f>
        <v>2.3827676598077678</v>
      </c>
      <c r="AB13" s="386">
        <f>'Data (Layer 1)'!AD12/'Data (Layer 1)'!$AH$107*100</f>
        <v>-0.10536775917898812</v>
      </c>
      <c r="AC13" s="386">
        <f>'Data (Layer 1)'!AE12/'Data (Layer 1)'!$AH$107*100</f>
        <v>2.4050405194716191</v>
      </c>
      <c r="AD13" s="386">
        <f>'Data (Layer 1)'!AF12/'Data (Layer 1)'!$AH$107*100</f>
        <v>-1.1136429831925575E-2</v>
      </c>
      <c r="AE13" s="386">
        <f>'Data (Layer 1)'!AG12/'Data (Layer 1)'!$AH$107*100</f>
        <v>1.124779413024483</v>
      </c>
      <c r="AF13" s="344">
        <f>'Data (Layer 1)'!AH12/'Data (Layer 1)'!$AH$107*100</f>
        <v>86.227662891702508</v>
      </c>
      <c r="AH13" s="31"/>
      <c r="AI13" s="31"/>
      <c r="AJ13" s="31"/>
      <c r="AK13" s="31"/>
      <c r="AL13" s="31"/>
      <c r="AM13" s="31"/>
    </row>
    <row r="14" spans="1:39" x14ac:dyDescent="0.2">
      <c r="A14" s="80"/>
      <c r="B14" s="314" t="s">
        <v>53</v>
      </c>
      <c r="C14" s="313" t="s">
        <v>54</v>
      </c>
      <c r="D14" s="527" t="s">
        <v>178</v>
      </c>
      <c r="E14" s="398"/>
      <c r="F14" s="398"/>
      <c r="G14" s="399"/>
      <c r="H14" s="400"/>
      <c r="I14" s="401"/>
      <c r="J14" s="401"/>
      <c r="K14" s="401"/>
      <c r="L14" s="401"/>
      <c r="M14" s="402"/>
      <c r="N14" s="373"/>
      <c r="O14" s="398"/>
      <c r="P14" s="378"/>
      <c r="Q14" s="403"/>
      <c r="R14" s="404"/>
      <c r="S14" s="404"/>
      <c r="T14" s="405"/>
      <c r="U14" s="406"/>
      <c r="V14" s="407"/>
      <c r="W14" s="401"/>
      <c r="X14" s="401"/>
      <c r="Y14" s="401"/>
      <c r="Z14" s="401"/>
      <c r="AA14" s="401"/>
      <c r="AB14" s="408"/>
      <c r="AC14" s="398"/>
      <c r="AD14" s="398"/>
      <c r="AE14" s="409"/>
      <c r="AF14" s="410"/>
      <c r="AH14" s="30"/>
      <c r="AI14" s="30"/>
      <c r="AJ14" s="30"/>
      <c r="AK14" s="30"/>
      <c r="AL14" s="30"/>
      <c r="AM14" s="30"/>
    </row>
    <row r="15" spans="1:39" x14ac:dyDescent="0.2">
      <c r="A15" s="113" t="s">
        <v>55</v>
      </c>
      <c r="B15" s="314"/>
      <c r="C15" s="313" t="s">
        <v>179</v>
      </c>
      <c r="D15" s="372">
        <f>'Data (Layer 1)'!F15/'Data (Layer 1)'!$AH15*100</f>
        <v>0</v>
      </c>
      <c r="E15" s="372">
        <f>'Data (Layer 1)'!G15/'Data (Layer 1)'!$AH15*100</f>
        <v>0</v>
      </c>
      <c r="F15" s="372">
        <f>'Data (Layer 1)'!H15/'Data (Layer 1)'!$AH15*100</f>
        <v>0.67726460351801332</v>
      </c>
      <c r="G15" s="372">
        <f>'Data (Layer 1)'!I15/'Data (Layer 1)'!$AH15*100</f>
        <v>0</v>
      </c>
      <c r="H15" s="372">
        <f>'Data (Layer 1)'!J15/'Data (Layer 1)'!$AH15*100</f>
        <v>0</v>
      </c>
      <c r="I15" s="372">
        <f>'Data (Layer 1)'!K15/'Data (Layer 1)'!$AH15*100</f>
        <v>0</v>
      </c>
      <c r="J15" s="372">
        <f>'Data (Layer 1)'!L15/'Data (Layer 1)'!$AH15*100</f>
        <v>0</v>
      </c>
      <c r="K15" s="372">
        <f>'Data (Layer 1)'!M15/'Data (Layer 1)'!$AH15*100</f>
        <v>0</v>
      </c>
      <c r="L15" s="372">
        <f>'Data (Layer 1)'!N15/'Data (Layer 1)'!$AH15*100</f>
        <v>0</v>
      </c>
      <c r="M15" s="372">
        <f>'Data (Layer 1)'!O15/'Data (Layer 1)'!$AH15*100</f>
        <v>0</v>
      </c>
      <c r="N15" s="372">
        <f>'Data (Layer 1)'!P15/'Data (Layer 1)'!$AH15*100</f>
        <v>0</v>
      </c>
      <c r="O15" s="372">
        <f>'Data (Layer 1)'!Q15/'Data (Layer 1)'!$AH15*100</f>
        <v>97.845922302699648</v>
      </c>
      <c r="P15" s="372">
        <f>'Data (Layer 1)'!R15/'Data (Layer 1)'!$AH15*100</f>
        <v>98.52318690621766</v>
      </c>
      <c r="Q15" s="372">
        <f>'Data (Layer 1)'!S15/'Data (Layer 1)'!$AH15*100</f>
        <v>0.86539366005079477</v>
      </c>
      <c r="R15" s="372">
        <f>'Data (Layer 1)'!T15/'Data (Layer 1)'!$AH15*100</f>
        <v>0</v>
      </c>
      <c r="S15" s="372">
        <f>'Data (Layer 1)'!U15/'Data (Layer 1)'!$AH15*100</f>
        <v>0</v>
      </c>
      <c r="T15" s="372">
        <f>'Data (Layer 1)'!V15/'Data (Layer 1)'!$AH15*100</f>
        <v>0</v>
      </c>
      <c r="U15" s="372">
        <f>'Data (Layer 1)'!W15/'Data (Layer 1)'!$AH15*100</f>
        <v>0</v>
      </c>
      <c r="V15" s="372">
        <f>'Data (Layer 1)'!X15/'Data (Layer 1)'!$AH15*100</f>
        <v>0</v>
      </c>
      <c r="W15" s="372">
        <f>'Data (Layer 1)'!Y15/'Data (Layer 1)'!$AH15*100</f>
        <v>0</v>
      </c>
      <c r="X15" s="372">
        <f>'Data (Layer 1)'!Z15/'Data (Layer 1)'!$AH15*100</f>
        <v>0</v>
      </c>
      <c r="Y15" s="372">
        <f>'Data (Layer 1)'!AA15/'Data (Layer 1)'!$AH15*100</f>
        <v>0</v>
      </c>
      <c r="Z15" s="372">
        <f>'Data (Layer 1)'!AB15/'Data (Layer 1)'!$AH15*100</f>
        <v>0</v>
      </c>
      <c r="AA15" s="372">
        <f>'Data (Layer 1)'!AC15/'Data (Layer 1)'!$AH15*100</f>
        <v>0.61141943373153984</v>
      </c>
      <c r="AB15" s="372">
        <f>'Data (Layer 1)'!AD15/'Data (Layer 1)'!$AH15*100</f>
        <v>0</v>
      </c>
      <c r="AC15" s="372">
        <f>'Data (Layer 1)'!AE15/'Data (Layer 1)'!$AH15*100</f>
        <v>0.61141943373153984</v>
      </c>
      <c r="AD15" s="372">
        <f>'Data (Layer 1)'!AF15/'Data (Layer 1)'!$AH15*100</f>
        <v>0</v>
      </c>
      <c r="AE15" s="372">
        <f>'Data (Layer 1)'!AG15/'Data (Layer 1)'!$AH15*100</f>
        <v>1.4768130937823347</v>
      </c>
      <c r="AF15" s="442">
        <f>'Data (Layer 1)'!AH15/'Data (Layer 1)'!$AH15*100</f>
        <v>100</v>
      </c>
      <c r="AH15" s="30"/>
      <c r="AI15" s="30"/>
      <c r="AJ15" s="30"/>
      <c r="AK15" s="30"/>
      <c r="AL15" s="30"/>
      <c r="AM15" s="30"/>
    </row>
    <row r="16" spans="1:39" x14ac:dyDescent="0.2">
      <c r="A16" s="113" t="s">
        <v>56</v>
      </c>
      <c r="B16" s="314"/>
      <c r="C16" s="313" t="s">
        <v>180</v>
      </c>
      <c r="D16" s="372">
        <f>'Data (Layer 1)'!F16/'Data (Layer 1)'!$AH16*100</f>
        <v>0</v>
      </c>
      <c r="E16" s="372">
        <f>'Data (Layer 1)'!G16/'Data (Layer 1)'!$AH16*100</f>
        <v>-1.9766752322593398E-2</v>
      </c>
      <c r="F16" s="372">
        <f>'Data (Layer 1)'!H16/'Data (Layer 1)'!$AH16*100</f>
        <v>0.51393556038742838</v>
      </c>
      <c r="G16" s="372">
        <f>'Data (Layer 1)'!I16/'Data (Layer 1)'!$AH16*100</f>
        <v>0</v>
      </c>
      <c r="H16" s="372">
        <f>'Data (Layer 1)'!J16/'Data (Layer 1)'!$AH16*100</f>
        <v>0</v>
      </c>
      <c r="I16" s="372">
        <f>'Data (Layer 1)'!K16/'Data (Layer 1)'!$AH16*100</f>
        <v>0</v>
      </c>
      <c r="J16" s="372">
        <f>'Data (Layer 1)'!L16/'Data (Layer 1)'!$AH16*100</f>
        <v>0</v>
      </c>
      <c r="K16" s="372">
        <f>'Data (Layer 1)'!M16/'Data (Layer 1)'!$AH16*100</f>
        <v>0</v>
      </c>
      <c r="L16" s="372">
        <f>'Data (Layer 1)'!N16/'Data (Layer 1)'!$AH16*100</f>
        <v>0</v>
      </c>
      <c r="M16" s="372">
        <f>'Data (Layer 1)'!O16/'Data (Layer 1)'!$AH16*100</f>
        <v>0</v>
      </c>
      <c r="N16" s="372">
        <f>'Data (Layer 1)'!P16/'Data (Layer 1)'!$AH16*100</f>
        <v>0</v>
      </c>
      <c r="O16" s="372">
        <f>'Data (Layer 1)'!Q16/'Data (Layer 1)'!$AH16*100</f>
        <v>98.003558015418065</v>
      </c>
      <c r="P16" s="372">
        <f>'Data (Layer 1)'!R16/'Data (Layer 1)'!$AH16*100</f>
        <v>98.497726823482907</v>
      </c>
      <c r="Q16" s="372">
        <f>'Data (Layer 1)'!S16/'Data (Layer 1)'!$AH16*100</f>
        <v>-0.21743427554852737</v>
      </c>
      <c r="R16" s="372">
        <f>'Data (Layer 1)'!T16/'Data (Layer 1)'!$AH16*100</f>
        <v>1.1464716347104171</v>
      </c>
      <c r="S16" s="372">
        <f>'Data (Layer 1)'!U16/'Data (Layer 1)'!$AH16*100</f>
        <v>0.57323581735520857</v>
      </c>
      <c r="T16" s="372">
        <f>'Data (Layer 1)'!V16/'Data (Layer 1)'!$AH16*100</f>
        <v>0</v>
      </c>
      <c r="U16" s="372">
        <f>'Data (Layer 1)'!W16/'Data (Layer 1)'!$AH16*100</f>
        <v>1.7197074520656257</v>
      </c>
      <c r="V16" s="372">
        <f>'Data (Layer 1)'!X16/'Data (Layer 1)'!$AH16*100</f>
        <v>0</v>
      </c>
      <c r="W16" s="372">
        <f>'Data (Layer 1)'!Y16/'Data (Layer 1)'!$AH16*100</f>
        <v>0</v>
      </c>
      <c r="X16" s="372">
        <f>'Data (Layer 1)'!Z16/'Data (Layer 1)'!$AH16*100</f>
        <v>0</v>
      </c>
      <c r="Y16" s="372">
        <f>'Data (Layer 1)'!AA16/'Data (Layer 1)'!$AH16*100</f>
        <v>0</v>
      </c>
      <c r="Z16" s="372">
        <f>'Data (Layer 1)'!AB16/'Data (Layer 1)'!$AH16*100</f>
        <v>0</v>
      </c>
      <c r="AA16" s="372">
        <f>'Data (Layer 1)'!AC16/'Data (Layer 1)'!$AH16*100</f>
        <v>0</v>
      </c>
      <c r="AB16" s="372">
        <f>'Data (Layer 1)'!AD16/'Data (Layer 1)'!$AH16*100</f>
        <v>0</v>
      </c>
      <c r="AC16" s="372">
        <f>'Data (Layer 1)'!AE16/'Data (Layer 1)'!$AH16*100</f>
        <v>0</v>
      </c>
      <c r="AD16" s="372">
        <f>'Data (Layer 1)'!AF16/'Data (Layer 1)'!$AH16*100</f>
        <v>0</v>
      </c>
      <c r="AE16" s="372">
        <f>'Data (Layer 1)'!AG16/'Data (Layer 1)'!$AH16*100</f>
        <v>1.5022731765170982</v>
      </c>
      <c r="AF16" s="442">
        <f>'Data (Layer 1)'!AH16/'Data (Layer 1)'!$AH16*100</f>
        <v>100</v>
      </c>
      <c r="AH16" s="30"/>
      <c r="AI16" s="30"/>
      <c r="AJ16" s="30"/>
      <c r="AK16" s="30"/>
      <c r="AL16" s="30"/>
      <c r="AM16" s="30"/>
    </row>
    <row r="17" spans="1:39" x14ac:dyDescent="0.2">
      <c r="A17" s="113" t="s">
        <v>57</v>
      </c>
      <c r="B17" s="314"/>
      <c r="C17" s="313" t="s">
        <v>181</v>
      </c>
      <c r="D17" s="459">
        <f>'Data (Layer 1)'!F17/'Data (Layer 1)'!$AH$12*100</f>
        <v>0</v>
      </c>
      <c r="E17" s="459">
        <f>'Data (Layer 1)'!G17/'Data (Layer 1)'!$AH$12*100</f>
        <v>4.9673644157882712E-4</v>
      </c>
      <c r="F17" s="459">
        <f>'Data (Layer 1)'!H17/'Data (Layer 1)'!$AH$12*100</f>
        <v>2.2849876312626048E-2</v>
      </c>
      <c r="G17" s="459">
        <f>'Data (Layer 1)'!I17/'Data (Layer 1)'!$AH$12*100</f>
        <v>0</v>
      </c>
      <c r="H17" s="459">
        <f>'Data (Layer 1)'!J17/'Data (Layer 1)'!$AH$12*100</f>
        <v>0</v>
      </c>
      <c r="I17" s="459">
        <f>'Data (Layer 1)'!K17/'Data (Layer 1)'!$AH$12*100</f>
        <v>0</v>
      </c>
      <c r="J17" s="459">
        <f>'Data (Layer 1)'!L17/'Data (Layer 1)'!$AH$12*100</f>
        <v>0</v>
      </c>
      <c r="K17" s="459">
        <f>'Data (Layer 1)'!M17/'Data (Layer 1)'!$AH$12*100</f>
        <v>0</v>
      </c>
      <c r="L17" s="459">
        <f>'Data (Layer 1)'!N17/'Data (Layer 1)'!$AH$12*100</f>
        <v>0</v>
      </c>
      <c r="M17" s="459">
        <f>'Data (Layer 1)'!O17/'Data (Layer 1)'!$AH$12*100</f>
        <v>0</v>
      </c>
      <c r="N17" s="459">
        <f>'Data (Layer 1)'!P17/'Data (Layer 1)'!$AH$12*100</f>
        <v>0</v>
      </c>
      <c r="O17" s="459">
        <f>'Data (Layer 1)'!Q17/'Data (Layer 1)'!$AH$12*100</f>
        <v>2.7042331879551349</v>
      </c>
      <c r="P17" s="459">
        <f>'Data (Layer 1)'!R17/'Data (Layer 1)'!$AH$12*100</f>
        <v>2.7275798007093397</v>
      </c>
      <c r="Q17" s="459">
        <f>'Data (Layer 1)'!S17/'Data (Layer 1)'!$AH$12*100</f>
        <v>5.116385348261919E-2</v>
      </c>
      <c r="R17" s="459">
        <f>'Data (Layer 1)'!T17/'Data (Layer 1)'!$AH$12*100</f>
        <v>-2.8810713611571972E-2</v>
      </c>
      <c r="S17" s="459">
        <f>'Data (Layer 1)'!U17/'Data (Layer 1)'!$AH$12*100</f>
        <v>-1.4405356805785986E-2</v>
      </c>
      <c r="T17" s="459">
        <f>'Data (Layer 1)'!V17/'Data (Layer 1)'!$AH$12*100</f>
        <v>0</v>
      </c>
      <c r="U17" s="459">
        <f>'Data (Layer 1)'!W17/'Data (Layer 1)'!$AH$12*100</f>
        <v>-4.3216070417357956E-2</v>
      </c>
      <c r="V17" s="459">
        <f>'Data (Layer 1)'!X17/'Data (Layer 1)'!$AH$12*100</f>
        <v>0</v>
      </c>
      <c r="W17" s="459">
        <f>'Data (Layer 1)'!Y17/'Data (Layer 1)'!$AH$12*100</f>
        <v>0</v>
      </c>
      <c r="X17" s="459">
        <f>'Data (Layer 1)'!Z17/'Data (Layer 1)'!$AH$12*100</f>
        <v>0</v>
      </c>
      <c r="Y17" s="459">
        <f>'Data (Layer 1)'!AA17/'Data (Layer 1)'!$AH$12*100</f>
        <v>0</v>
      </c>
      <c r="Z17" s="459">
        <f>'Data (Layer 1)'!AB17/'Data (Layer 1)'!$AH$12*100</f>
        <v>0</v>
      </c>
      <c r="AA17" s="459">
        <f>'Data (Layer 1)'!AC17/'Data (Layer 1)'!$AH$12*100</f>
        <v>3.2287868702623762E-2</v>
      </c>
      <c r="AB17" s="459">
        <f>'Data (Layer 1)'!AD17/'Data (Layer 1)'!$AH$12*100</f>
        <v>0</v>
      </c>
      <c r="AC17" s="459">
        <f>'Data (Layer 1)'!AE17/'Data (Layer 1)'!$AH$12*100</f>
        <v>3.2287868702623762E-2</v>
      </c>
      <c r="AD17" s="459">
        <f>'Data (Layer 1)'!AF17/'Data (Layer 1)'!$AH$12*100</f>
        <v>0</v>
      </c>
      <c r="AE17" s="459">
        <f>'Data (Layer 1)'!AG17/'Data (Layer 1)'!$AH$12*100</f>
        <v>4.0235651767884996E-2</v>
      </c>
      <c r="AF17" s="357">
        <f>'Data (Layer 1)'!AH17/'Data (Layer 1)'!$AH$12*100</f>
        <v>2.7678154524772247</v>
      </c>
      <c r="AH17" s="30"/>
      <c r="AI17" s="30"/>
      <c r="AJ17" s="30"/>
      <c r="AK17" s="30"/>
      <c r="AL17" s="30"/>
      <c r="AM17" s="30"/>
    </row>
    <row r="18" spans="1:39" x14ac:dyDescent="0.2">
      <c r="A18" s="80" t="s">
        <v>0</v>
      </c>
      <c r="B18" s="314" t="s">
        <v>58</v>
      </c>
      <c r="C18" s="313" t="s">
        <v>59</v>
      </c>
      <c r="D18" s="397"/>
      <c r="E18" s="397"/>
      <c r="F18" s="397"/>
      <c r="G18" s="397"/>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410"/>
      <c r="AH18" s="30"/>
      <c r="AI18" s="30"/>
      <c r="AJ18" s="30"/>
      <c r="AK18" s="30"/>
      <c r="AL18" s="30"/>
      <c r="AM18" s="30"/>
    </row>
    <row r="19" spans="1:39" x14ac:dyDescent="0.2">
      <c r="A19" s="113" t="s">
        <v>55</v>
      </c>
      <c r="B19" s="314"/>
      <c r="C19" s="313" t="s">
        <v>182</v>
      </c>
      <c r="D19" s="372">
        <f>'Data (Layer 1)'!F19/'Data (Layer 1)'!$AH19*100</f>
        <v>0</v>
      </c>
      <c r="E19" s="372">
        <f>'Data (Layer 1)'!G19/'Data (Layer 1)'!$AH19*100</f>
        <v>0</v>
      </c>
      <c r="F19" s="372">
        <f>'Data (Layer 1)'!H19/'Data (Layer 1)'!$AH19*100</f>
        <v>96.766653681340088</v>
      </c>
      <c r="G19" s="372">
        <f>'Data (Layer 1)'!I19/'Data (Layer 1)'!$AH19*100</f>
        <v>0</v>
      </c>
      <c r="H19" s="372">
        <f>'Data (Layer 1)'!J19/'Data (Layer 1)'!$AH19*100</f>
        <v>0</v>
      </c>
      <c r="I19" s="372">
        <f>'Data (Layer 1)'!K19/'Data (Layer 1)'!$AH19*100</f>
        <v>0</v>
      </c>
      <c r="J19" s="372">
        <f>'Data (Layer 1)'!L19/'Data (Layer 1)'!$AH19*100</f>
        <v>0</v>
      </c>
      <c r="K19" s="372">
        <f>'Data (Layer 1)'!M19/'Data (Layer 1)'!$AH19*100</f>
        <v>0</v>
      </c>
      <c r="L19" s="372">
        <f>'Data (Layer 1)'!N19/'Data (Layer 1)'!$AH19*100</f>
        <v>0</v>
      </c>
      <c r="M19" s="372">
        <f>'Data (Layer 1)'!O19/'Data (Layer 1)'!$AH19*100</f>
        <v>0</v>
      </c>
      <c r="N19" s="372">
        <f>'Data (Layer 1)'!P19/'Data (Layer 1)'!$AH19*100</f>
        <v>0</v>
      </c>
      <c r="O19" s="372">
        <f>'Data (Layer 1)'!Q19/'Data (Layer 1)'!$AH19*100</f>
        <v>1.4024152707440591</v>
      </c>
      <c r="P19" s="372">
        <f>'Data (Layer 1)'!R19/'Data (Layer 1)'!$AH19*100</f>
        <v>98.169068952084146</v>
      </c>
      <c r="Q19" s="372">
        <f>'Data (Layer 1)'!S19/'Data (Layer 1)'!$AH19*100</f>
        <v>-1.0907674328009349</v>
      </c>
      <c r="R19" s="372">
        <f>'Data (Layer 1)'!T19/'Data (Layer 1)'!$AH19*100</f>
        <v>0</v>
      </c>
      <c r="S19" s="372">
        <f>'Data (Layer 1)'!U19/'Data (Layer 1)'!$AH19*100</f>
        <v>0</v>
      </c>
      <c r="T19" s="372">
        <f>'Data (Layer 1)'!V19/'Data (Layer 1)'!$AH19*100</f>
        <v>0</v>
      </c>
      <c r="U19" s="372">
        <f>'Data (Layer 1)'!W19/'Data (Layer 1)'!$AH19*100</f>
        <v>0</v>
      </c>
      <c r="V19" s="372">
        <f>'Data (Layer 1)'!X19/'Data (Layer 1)'!$AH19*100</f>
        <v>0</v>
      </c>
      <c r="W19" s="372">
        <f>'Data (Layer 1)'!Y19/'Data (Layer 1)'!$AH19*100</f>
        <v>0</v>
      </c>
      <c r="X19" s="372">
        <f>'Data (Layer 1)'!Z19/'Data (Layer 1)'!$AH19*100</f>
        <v>0</v>
      </c>
      <c r="Y19" s="372">
        <f>'Data (Layer 1)'!AA19/'Data (Layer 1)'!$AH19*100</f>
        <v>0</v>
      </c>
      <c r="Z19" s="372">
        <f>'Data (Layer 1)'!AB19/'Data (Layer 1)'!$AH19*100</f>
        <v>0</v>
      </c>
      <c r="AA19" s="372">
        <f>'Data (Layer 1)'!AC19/'Data (Layer 1)'!$AH19*100</f>
        <v>2.2204908453447603</v>
      </c>
      <c r="AB19" s="372">
        <f>'Data (Layer 1)'!AD19/'Data (Layer 1)'!$AH19*100</f>
        <v>0.70120763537202957</v>
      </c>
      <c r="AC19" s="372">
        <f>'Data (Layer 1)'!AE19/'Data (Layer 1)'!$AH19*100</f>
        <v>2.9216984807167901</v>
      </c>
      <c r="AD19" s="372">
        <f>'Data (Layer 1)'!AF19/'Data (Layer 1)'!$AH19*100</f>
        <v>0</v>
      </c>
      <c r="AE19" s="372">
        <f>'Data (Layer 1)'!AG19/'Data (Layer 1)'!$AH19*100</f>
        <v>1.8309310479158551</v>
      </c>
      <c r="AF19" s="442">
        <f>'Data (Layer 1)'!AH19/'Data (Layer 1)'!$AH19*100</f>
        <v>100</v>
      </c>
      <c r="AH19" s="30"/>
      <c r="AI19" s="30"/>
      <c r="AJ19" s="30"/>
      <c r="AK19" s="30"/>
      <c r="AL19" s="30"/>
      <c r="AM19" s="30"/>
    </row>
    <row r="20" spans="1:39" x14ac:dyDescent="0.2">
      <c r="A20" s="113" t="s">
        <v>56</v>
      </c>
      <c r="B20" s="314"/>
      <c r="C20" s="313" t="s">
        <v>183</v>
      </c>
      <c r="D20" s="372">
        <f>'Data (Layer 1)'!F20/'Data (Layer 1)'!$AH20*100</f>
        <v>-0.50761421319796951</v>
      </c>
      <c r="E20" s="372">
        <f>'Data (Layer 1)'!G20/'Data (Layer 1)'!$AH20*100</f>
        <v>-0.19035532994923859</v>
      </c>
      <c r="F20" s="372">
        <f>'Data (Layer 1)'!H20/'Data (Layer 1)'!$AH20*100</f>
        <v>103.74365482233503</v>
      </c>
      <c r="G20" s="372">
        <f>'Data (Layer 1)'!I20/'Data (Layer 1)'!$AH20*100</f>
        <v>0</v>
      </c>
      <c r="H20" s="372">
        <f>'Data (Layer 1)'!J20/'Data (Layer 1)'!$AH20*100</f>
        <v>0</v>
      </c>
      <c r="I20" s="372">
        <f>'Data (Layer 1)'!K20/'Data (Layer 1)'!$AH20*100</f>
        <v>0</v>
      </c>
      <c r="J20" s="372">
        <f>'Data (Layer 1)'!L20/'Data (Layer 1)'!$AH20*100</f>
        <v>0</v>
      </c>
      <c r="K20" s="372">
        <f>'Data (Layer 1)'!M20/'Data (Layer 1)'!$AH20*100</f>
        <v>0</v>
      </c>
      <c r="L20" s="372">
        <f>'Data (Layer 1)'!N20/'Data (Layer 1)'!$AH20*100</f>
        <v>0</v>
      </c>
      <c r="M20" s="372">
        <f>'Data (Layer 1)'!O20/'Data (Layer 1)'!$AH20*100</f>
        <v>0</v>
      </c>
      <c r="N20" s="372">
        <f>'Data (Layer 1)'!P20/'Data (Layer 1)'!$AH20*100</f>
        <v>0</v>
      </c>
      <c r="O20" s="372">
        <f>'Data (Layer 1)'!Q20/'Data (Layer 1)'!$AH20*100</f>
        <v>-1.3959390862944163</v>
      </c>
      <c r="P20" s="372">
        <f>'Data (Layer 1)'!R20/'Data (Layer 1)'!$AH20*100</f>
        <v>101.6497461928934</v>
      </c>
      <c r="Q20" s="372">
        <f>'Data (Layer 1)'!S20/'Data (Layer 1)'!$AH20*100</f>
        <v>3.5532994923857872</v>
      </c>
      <c r="R20" s="372">
        <f>'Data (Layer 1)'!T20/'Data (Layer 1)'!$AH20*100</f>
        <v>0.31725888324873097</v>
      </c>
      <c r="S20" s="372">
        <f>'Data (Layer 1)'!U20/'Data (Layer 1)'!$AH20*100</f>
        <v>0.4441624365482234</v>
      </c>
      <c r="T20" s="372">
        <f>'Data (Layer 1)'!V20/'Data (Layer 1)'!$AH20*100</f>
        <v>0</v>
      </c>
      <c r="U20" s="372">
        <f>'Data (Layer 1)'!W20/'Data (Layer 1)'!$AH20*100</f>
        <v>0.76142131979695438</v>
      </c>
      <c r="V20" s="372">
        <f>'Data (Layer 1)'!X20/'Data (Layer 1)'!$AH20*100</f>
        <v>0</v>
      </c>
      <c r="W20" s="372">
        <f>'Data (Layer 1)'!Y20/'Data (Layer 1)'!$AH20*100</f>
        <v>0</v>
      </c>
      <c r="X20" s="372">
        <f>'Data (Layer 1)'!Z20/'Data (Layer 1)'!$AH20*100</f>
        <v>0</v>
      </c>
      <c r="Y20" s="372">
        <f>'Data (Layer 1)'!AA20/'Data (Layer 1)'!$AH20*100</f>
        <v>0</v>
      </c>
      <c r="Z20" s="372">
        <f>'Data (Layer 1)'!AB20/'Data (Layer 1)'!$AH20*100</f>
        <v>0</v>
      </c>
      <c r="AA20" s="372">
        <f>'Data (Layer 1)'!AC20/'Data (Layer 1)'!$AH20*100</f>
        <v>0</v>
      </c>
      <c r="AB20" s="372">
        <f>'Data (Layer 1)'!AD20/'Data (Layer 1)'!$AH20*100</f>
        <v>-5.9644670050761421</v>
      </c>
      <c r="AC20" s="372">
        <f>'Data (Layer 1)'!AE20/'Data (Layer 1)'!$AH20*100</f>
        <v>-5.9644670050761421</v>
      </c>
      <c r="AD20" s="372">
        <f>'Data (Layer 1)'!AF20/'Data (Layer 1)'!$AH20*100</f>
        <v>0</v>
      </c>
      <c r="AE20" s="372">
        <f>'Data (Layer 1)'!AG20/'Data (Layer 1)'!$AH20*100</f>
        <v>-1.6497461928934012</v>
      </c>
      <c r="AF20" s="442">
        <f>'Data (Layer 1)'!AH20/'Data (Layer 1)'!$AH20*100</f>
        <v>100</v>
      </c>
      <c r="AH20" s="30"/>
      <c r="AI20" s="30"/>
      <c r="AJ20" s="30"/>
      <c r="AK20" s="30"/>
      <c r="AL20" s="30"/>
      <c r="AM20" s="30"/>
    </row>
    <row r="21" spans="1:39" x14ac:dyDescent="0.2">
      <c r="A21" s="113" t="s">
        <v>57</v>
      </c>
      <c r="B21" s="314"/>
      <c r="C21" s="313" t="s">
        <v>181</v>
      </c>
      <c r="D21" s="459">
        <f>'Data (Layer 1)'!F21/'Data (Layer 1)'!$AH$12*100</f>
        <v>3.9738915326306169E-3</v>
      </c>
      <c r="E21" s="459">
        <f>'Data (Layer 1)'!G21/'Data (Layer 1)'!$AH$12*100</f>
        <v>1.4902093247364813E-3</v>
      </c>
      <c r="F21" s="459">
        <f>'Data (Layer 1)'!H21/'Data (Layer 1)'!$AH$12*100</f>
        <v>0.42172923890042419</v>
      </c>
      <c r="G21" s="459">
        <f>'Data (Layer 1)'!I21/'Data (Layer 1)'!$AH$12*100</f>
        <v>0</v>
      </c>
      <c r="H21" s="459">
        <f>'Data (Layer 1)'!J21/'Data (Layer 1)'!$AH$12*100</f>
        <v>0</v>
      </c>
      <c r="I21" s="459">
        <f>'Data (Layer 1)'!K21/'Data (Layer 1)'!$AH$12*100</f>
        <v>0</v>
      </c>
      <c r="J21" s="459">
        <f>'Data (Layer 1)'!L21/'Data (Layer 1)'!$AH$12*100</f>
        <v>0</v>
      </c>
      <c r="K21" s="459">
        <f>'Data (Layer 1)'!M21/'Data (Layer 1)'!$AH$12*100</f>
        <v>0</v>
      </c>
      <c r="L21" s="459">
        <f>'Data (Layer 1)'!N21/'Data (Layer 1)'!$AH$12*100</f>
        <v>0</v>
      </c>
      <c r="M21" s="459">
        <f>'Data (Layer 1)'!O21/'Data (Layer 1)'!$AH$12*100</f>
        <v>0</v>
      </c>
      <c r="N21" s="459">
        <f>'Data (Layer 1)'!P21/'Data (Layer 1)'!$AH$12*100</f>
        <v>0</v>
      </c>
      <c r="O21" s="459">
        <f>'Data (Layer 1)'!Q21/'Data (Layer 1)'!$AH$12*100</f>
        <v>2.8810713611571972E-2</v>
      </c>
      <c r="P21" s="459">
        <f>'Data (Layer 1)'!R21/'Data (Layer 1)'!$AH$12*100</f>
        <v>0.45600405336936334</v>
      </c>
      <c r="Q21" s="459">
        <f>'Data (Layer 1)'!S21/'Data (Layer 1)'!$AH$12*100</f>
        <v>-4.1725861092621476E-2</v>
      </c>
      <c r="R21" s="459">
        <f>'Data (Layer 1)'!T21/'Data (Layer 1)'!$AH$12*100</f>
        <v>-2.4836822078941356E-3</v>
      </c>
      <c r="S21" s="459">
        <f>'Data (Layer 1)'!U21/'Data (Layer 1)'!$AH$12*100</f>
        <v>-3.4771550910517898E-3</v>
      </c>
      <c r="T21" s="459">
        <f>'Data (Layer 1)'!V21/'Data (Layer 1)'!$AH$12*100</f>
        <v>0</v>
      </c>
      <c r="U21" s="459">
        <f>'Data (Layer 1)'!W21/'Data (Layer 1)'!$AH$12*100</f>
        <v>-5.9608372989459254E-3</v>
      </c>
      <c r="V21" s="459">
        <f>'Data (Layer 1)'!X21/'Data (Layer 1)'!$AH$12*100</f>
        <v>0</v>
      </c>
      <c r="W21" s="459">
        <f>'Data (Layer 1)'!Y21/'Data (Layer 1)'!$AH$12*100</f>
        <v>0</v>
      </c>
      <c r="X21" s="459">
        <f>'Data (Layer 1)'!Z21/'Data (Layer 1)'!$AH$12*100</f>
        <v>0</v>
      </c>
      <c r="Y21" s="459">
        <f>'Data (Layer 1)'!AA21/'Data (Layer 1)'!$AH$12*100</f>
        <v>0</v>
      </c>
      <c r="Z21" s="459">
        <f>'Data (Layer 1)'!AB21/'Data (Layer 1)'!$AH$12*100</f>
        <v>0</v>
      </c>
      <c r="AA21" s="459">
        <f>'Data (Layer 1)'!AC21/'Data (Layer 1)'!$AH$12*100</f>
        <v>2.8313977169993145E-2</v>
      </c>
      <c r="AB21" s="459">
        <f>'Data (Layer 1)'!AD21/'Data (Layer 1)'!$AH$12*100</f>
        <v>5.5634481456828637E-2</v>
      </c>
      <c r="AC21" s="459">
        <f>'Data (Layer 1)'!AE21/'Data (Layer 1)'!$AH$12*100</f>
        <v>8.3948458626821779E-2</v>
      </c>
      <c r="AD21" s="459">
        <f>'Data (Layer 1)'!AF21/'Data (Layer 1)'!$AH$12*100</f>
        <v>0</v>
      </c>
      <c r="AE21" s="459">
        <f>'Data (Layer 1)'!AG21/'Data (Layer 1)'!$AH$12*100</f>
        <v>3.6261760235254382E-2</v>
      </c>
      <c r="AF21" s="357">
        <f>'Data (Layer 1)'!AH21/'Data (Layer 1)'!$AH$12*100</f>
        <v>0.49226581360461769</v>
      </c>
      <c r="AH21" s="30"/>
      <c r="AI21" s="30"/>
      <c r="AJ21" s="30"/>
      <c r="AK21" s="30"/>
      <c r="AL21" s="30"/>
      <c r="AM21" s="30"/>
    </row>
    <row r="22" spans="1:39" x14ac:dyDescent="0.2">
      <c r="A22" s="80" t="s">
        <v>0</v>
      </c>
      <c r="B22" s="314" t="s">
        <v>60</v>
      </c>
      <c r="C22" s="313" t="s">
        <v>61</v>
      </c>
      <c r="D22" s="397"/>
      <c r="E22" s="397"/>
      <c r="F22" s="397"/>
      <c r="G22" s="397"/>
      <c r="H22" s="397"/>
      <c r="I22" s="397"/>
      <c r="J22" s="397"/>
      <c r="K22" s="397"/>
      <c r="L22" s="397"/>
      <c r="M22" s="397"/>
      <c r="N22" s="397"/>
      <c r="O22" s="397"/>
      <c r="P22" s="397"/>
      <c r="Q22" s="397"/>
      <c r="R22" s="397"/>
      <c r="S22" s="397"/>
      <c r="T22" s="397"/>
      <c r="U22" s="397"/>
      <c r="V22" s="397"/>
      <c r="W22" s="397"/>
      <c r="X22" s="397"/>
      <c r="Y22" s="397"/>
      <c r="Z22" s="397"/>
      <c r="AA22" s="397"/>
      <c r="AB22" s="397"/>
      <c r="AC22" s="397"/>
      <c r="AD22" s="397"/>
      <c r="AE22" s="397"/>
      <c r="AF22" s="410"/>
      <c r="AH22" s="30"/>
      <c r="AI22" s="30"/>
      <c r="AJ22" s="30"/>
      <c r="AK22" s="30"/>
      <c r="AL22" s="30"/>
      <c r="AM22" s="30"/>
    </row>
    <row r="23" spans="1:39" x14ac:dyDescent="0.2">
      <c r="A23" s="113" t="s">
        <v>55</v>
      </c>
      <c r="B23" s="314"/>
      <c r="C23" s="313" t="s">
        <v>184</v>
      </c>
      <c r="D23" s="372">
        <f>'Data (Layer 1)'!F23/'Data (Layer 1)'!$AH23*100</f>
        <v>0</v>
      </c>
      <c r="E23" s="372">
        <f>'Data (Layer 1)'!G23/'Data (Layer 1)'!$AH23*100</f>
        <v>0</v>
      </c>
      <c r="F23" s="372">
        <f>'Data (Layer 1)'!H23/'Data (Layer 1)'!$AH23*100</f>
        <v>99.066042364917124</v>
      </c>
      <c r="G23" s="372">
        <f>'Data (Layer 1)'!I23/'Data (Layer 1)'!$AH23*100</f>
        <v>0</v>
      </c>
      <c r="H23" s="372">
        <f>'Data (Layer 1)'!J23/'Data (Layer 1)'!$AH23*100</f>
        <v>0</v>
      </c>
      <c r="I23" s="372">
        <f>'Data (Layer 1)'!K23/'Data (Layer 1)'!$AH23*100</f>
        <v>0</v>
      </c>
      <c r="J23" s="372">
        <f>'Data (Layer 1)'!L23/'Data (Layer 1)'!$AH23*100</f>
        <v>0</v>
      </c>
      <c r="K23" s="372">
        <f>'Data (Layer 1)'!M23/'Data (Layer 1)'!$AH23*100</f>
        <v>0</v>
      </c>
      <c r="L23" s="372">
        <f>'Data (Layer 1)'!N23/'Data (Layer 1)'!$AH23*100</f>
        <v>0</v>
      </c>
      <c r="M23" s="372">
        <f>'Data (Layer 1)'!O23/'Data (Layer 1)'!$AH23*100</f>
        <v>0</v>
      </c>
      <c r="N23" s="372">
        <f>'Data (Layer 1)'!P23/'Data (Layer 1)'!$AH23*100</f>
        <v>0</v>
      </c>
      <c r="O23" s="372">
        <f>'Data (Layer 1)'!Q23/'Data (Layer 1)'!$AH23*100</f>
        <v>3.0131153267188395</v>
      </c>
      <c r="P23" s="372">
        <f>'Data (Layer 1)'!R23/'Data (Layer 1)'!$AH23*100</f>
        <v>102.07915769163596</v>
      </c>
      <c r="Q23" s="372">
        <f>'Data (Layer 1)'!S23/'Data (Layer 1)'!$AH23*100</f>
        <v>-0.7119035936161543</v>
      </c>
      <c r="R23" s="372">
        <f>'Data (Layer 1)'!T23/'Data (Layer 1)'!$AH23*100</f>
        <v>0</v>
      </c>
      <c r="S23" s="372">
        <f>'Data (Layer 1)'!U23/'Data (Layer 1)'!$AH23*100</f>
        <v>0</v>
      </c>
      <c r="T23" s="372">
        <f>'Data (Layer 1)'!V23/'Data (Layer 1)'!$AH23*100</f>
        <v>-1.5718432148767891</v>
      </c>
      <c r="U23" s="372">
        <f>'Data (Layer 1)'!W23/'Data (Layer 1)'!$AH23*100</f>
        <v>-1.5718432148767891</v>
      </c>
      <c r="V23" s="372">
        <f>'Data (Layer 1)'!X23/'Data (Layer 1)'!$AH23*100</f>
        <v>0</v>
      </c>
      <c r="W23" s="372">
        <f>'Data (Layer 1)'!Y23/'Data (Layer 1)'!$AH23*100</f>
        <v>0</v>
      </c>
      <c r="X23" s="372">
        <f>'Data (Layer 1)'!Z23/'Data (Layer 1)'!$AH23*100</f>
        <v>0</v>
      </c>
      <c r="Y23" s="372">
        <f>'Data (Layer 1)'!AA23/'Data (Layer 1)'!$AH23*100</f>
        <v>0</v>
      </c>
      <c r="Z23" s="372">
        <f>'Data (Layer 1)'!AB23/'Data (Layer 1)'!$AH23*100</f>
        <v>0</v>
      </c>
      <c r="AA23" s="372">
        <f>'Data (Layer 1)'!AC23/'Data (Layer 1)'!$AH23*100</f>
        <v>0.10312622150514383</v>
      </c>
      <c r="AB23" s="372">
        <f>'Data (Layer 1)'!AD23/'Data (Layer 1)'!$AH23*100</f>
        <v>0.10146289535183507</v>
      </c>
      <c r="AC23" s="372">
        <f>'Data (Layer 1)'!AE23/'Data (Layer 1)'!$AH23*100</f>
        <v>0.20458911685697889</v>
      </c>
      <c r="AD23" s="372">
        <f>'Data (Layer 1)'!AF23/'Data (Layer 1)'!$AH23*100</f>
        <v>0</v>
      </c>
      <c r="AE23" s="372">
        <f>'Data (Layer 1)'!AG23/'Data (Layer 1)'!$AH23*100</f>
        <v>-2.0791576916359644</v>
      </c>
      <c r="AF23" s="442">
        <f>'Data (Layer 1)'!AH23/'Data (Layer 1)'!$AH23*100</f>
        <v>100</v>
      </c>
      <c r="AH23" s="30"/>
      <c r="AI23" s="30"/>
      <c r="AJ23" s="30"/>
      <c r="AK23" s="30"/>
      <c r="AL23" s="30"/>
      <c r="AM23" s="30"/>
    </row>
    <row r="24" spans="1:39" x14ac:dyDescent="0.2">
      <c r="A24" s="113" t="s">
        <v>56</v>
      </c>
      <c r="B24" s="314"/>
      <c r="C24" s="313" t="s">
        <v>185</v>
      </c>
      <c r="D24" s="372">
        <f>'Data (Layer 1)'!F24/'Data (Layer 1)'!$AH24*100</f>
        <v>-0.16363193259756989</v>
      </c>
      <c r="E24" s="372">
        <f>'Data (Layer 1)'!G24/'Data (Layer 1)'!$AH24*100</f>
        <v>-0.18568162564263252</v>
      </c>
      <c r="F24" s="372">
        <f>'Data (Layer 1)'!H24/'Data (Layer 1)'!$AH24*100</f>
        <v>104.54919982824448</v>
      </c>
      <c r="G24" s="372">
        <f>'Data (Layer 1)'!I24/'Data (Layer 1)'!$AH24*100</f>
        <v>0</v>
      </c>
      <c r="H24" s="372">
        <f>'Data (Layer 1)'!J24/'Data (Layer 1)'!$AH24*100</f>
        <v>0</v>
      </c>
      <c r="I24" s="372">
        <f>'Data (Layer 1)'!K24/'Data (Layer 1)'!$AH24*100</f>
        <v>0</v>
      </c>
      <c r="J24" s="372">
        <f>'Data (Layer 1)'!L24/'Data (Layer 1)'!$AH24*100</f>
        <v>0</v>
      </c>
      <c r="K24" s="372">
        <f>'Data (Layer 1)'!M24/'Data (Layer 1)'!$AH24*100</f>
        <v>0</v>
      </c>
      <c r="L24" s="372">
        <f>'Data (Layer 1)'!N24/'Data (Layer 1)'!$AH24*100</f>
        <v>0</v>
      </c>
      <c r="M24" s="372">
        <f>'Data (Layer 1)'!O24/'Data (Layer 1)'!$AH24*100</f>
        <v>0</v>
      </c>
      <c r="N24" s="372">
        <f>'Data (Layer 1)'!P24/'Data (Layer 1)'!$AH24*100</f>
        <v>0</v>
      </c>
      <c r="O24" s="372">
        <f>'Data (Layer 1)'!Q24/'Data (Layer 1)'!$AH24*100</f>
        <v>-1.421624946326405</v>
      </c>
      <c r="P24" s="372">
        <f>'Data (Layer 1)'!R24/'Data (Layer 1)'!$AH24*100</f>
        <v>102.7782613236779</v>
      </c>
      <c r="Q24" s="372">
        <f>'Data (Layer 1)'!S24/'Data (Layer 1)'!$AH24*100</f>
        <v>-1.5086632083463891</v>
      </c>
      <c r="R24" s="372">
        <f>'Data (Layer 1)'!T24/'Data (Layer 1)'!$AH24*100</f>
        <v>0.22862050157249125</v>
      </c>
      <c r="S24" s="372">
        <f>'Data (Layer 1)'!U24/'Data (Layer 1)'!$AH24*100</f>
        <v>0.28316447910501452</v>
      </c>
      <c r="T24" s="372">
        <f>'Data (Layer 1)'!V24/'Data (Layer 1)'!$AH24*100</f>
        <v>-1.8092353398554004</v>
      </c>
      <c r="U24" s="372">
        <f>'Data (Layer 1)'!W24/'Data (Layer 1)'!$AH24*100</f>
        <v>-1.2974503591778945</v>
      </c>
      <c r="V24" s="372">
        <f>'Data (Layer 1)'!X24/'Data (Layer 1)'!$AH24*100</f>
        <v>0</v>
      </c>
      <c r="W24" s="372">
        <f>'Data (Layer 1)'!Y24/'Data (Layer 1)'!$AH24*100</f>
        <v>0</v>
      </c>
      <c r="X24" s="372">
        <f>'Data (Layer 1)'!Z24/'Data (Layer 1)'!$AH24*100</f>
        <v>0</v>
      </c>
      <c r="Y24" s="372">
        <f>'Data (Layer 1)'!AA24/'Data (Layer 1)'!$AH24*100</f>
        <v>0</v>
      </c>
      <c r="Z24" s="372">
        <f>'Data (Layer 1)'!AB24/'Data (Layer 1)'!$AH24*100</f>
        <v>0</v>
      </c>
      <c r="AA24" s="372">
        <f>'Data (Layer 1)'!AC24/'Data (Layer 1)'!$AH24*100</f>
        <v>0</v>
      </c>
      <c r="AB24" s="372">
        <f>'Data (Layer 1)'!AD24/'Data (Layer 1)'!$AH24*100</f>
        <v>-9.5161833141849159E-2</v>
      </c>
      <c r="AC24" s="372">
        <f>'Data (Layer 1)'!AE24/'Data (Layer 1)'!$AH24*100</f>
        <v>-9.5161833141849159E-2</v>
      </c>
      <c r="AD24" s="372">
        <f>'Data (Layer 1)'!AF24/'Data (Layer 1)'!$AH24*100</f>
        <v>0.12301407698824404</v>
      </c>
      <c r="AE24" s="372">
        <f>'Data (Layer 1)'!AG24/'Data (Layer 1)'!$AH24*100</f>
        <v>-2.778261323677889</v>
      </c>
      <c r="AF24" s="442">
        <f>'Data (Layer 1)'!AH24/'Data (Layer 1)'!$AH24*100</f>
        <v>100</v>
      </c>
      <c r="AH24" s="30"/>
      <c r="AI24" s="30"/>
      <c r="AJ24" s="30"/>
      <c r="AK24" s="30"/>
      <c r="AL24" s="30"/>
      <c r="AM24" s="30"/>
    </row>
    <row r="25" spans="1:39" x14ac:dyDescent="0.2">
      <c r="A25" s="113" t="s">
        <v>57</v>
      </c>
      <c r="B25" s="314"/>
      <c r="C25" s="313" t="s">
        <v>181</v>
      </c>
      <c r="D25" s="459">
        <f>'Data (Layer 1)'!F25/'Data (Layer 1)'!$AH$12*100</f>
        <v>7.0039838262614618E-2</v>
      </c>
      <c r="E25" s="459">
        <f>'Data (Layer 1)'!G25/'Data (Layer 1)'!$AH$12*100</f>
        <v>7.9477830652612338E-2</v>
      </c>
      <c r="F25" s="459">
        <f>'Data (Layer 1)'!H25/'Data (Layer 1)'!$AH$12*100</f>
        <v>14.419762162591773</v>
      </c>
      <c r="G25" s="459">
        <f>'Data (Layer 1)'!I25/'Data (Layer 1)'!$AH$12*100</f>
        <v>0</v>
      </c>
      <c r="H25" s="459">
        <f>'Data (Layer 1)'!J25/'Data (Layer 1)'!$AH$12*100</f>
        <v>0</v>
      </c>
      <c r="I25" s="459">
        <f>'Data (Layer 1)'!K25/'Data (Layer 1)'!$AH$12*100</f>
        <v>0</v>
      </c>
      <c r="J25" s="459">
        <f>'Data (Layer 1)'!L25/'Data (Layer 1)'!$AH$12*100</f>
        <v>0</v>
      </c>
      <c r="K25" s="459">
        <f>'Data (Layer 1)'!M25/'Data (Layer 1)'!$AH$12*100</f>
        <v>0</v>
      </c>
      <c r="L25" s="459">
        <f>'Data (Layer 1)'!N25/'Data (Layer 1)'!$AH$12*100</f>
        <v>0</v>
      </c>
      <c r="M25" s="459">
        <f>'Data (Layer 1)'!O25/'Data (Layer 1)'!$AH$12*100</f>
        <v>0</v>
      </c>
      <c r="N25" s="459">
        <f>'Data (Layer 1)'!P25/'Data (Layer 1)'!$AH$12*100</f>
        <v>0</v>
      </c>
      <c r="O25" s="459">
        <f>'Data (Layer 1)'!Q25/'Data (Layer 1)'!$AH$12*100</f>
        <v>2.4081782687741535</v>
      </c>
      <c r="P25" s="459">
        <f>'Data (Layer 1)'!R25/'Data (Layer 1)'!$AH$12*100</f>
        <v>16.977458100281154</v>
      </c>
      <c r="Q25" s="459">
        <f>'Data (Layer 1)'!S25/'Data (Layer 1)'!$AH$12*100</f>
        <v>0.22055098006099924</v>
      </c>
      <c r="R25" s="459">
        <f>'Data (Layer 1)'!T25/'Data (Layer 1)'!$AH$12*100</f>
        <v>-9.7857078991028926E-2</v>
      </c>
      <c r="S25" s="459">
        <f>'Data (Layer 1)'!U25/'Data (Layer 1)'!$AH$12*100</f>
        <v>-0.12120369174523382</v>
      </c>
      <c r="T25" s="459">
        <f>'Data (Layer 1)'!V25/'Data (Layer 1)'!$AH$12*100</f>
        <v>-0.16441976216259177</v>
      </c>
      <c r="U25" s="459">
        <f>'Data (Layer 1)'!W25/'Data (Layer 1)'!$AH$12*100</f>
        <v>-0.38348053289885453</v>
      </c>
      <c r="V25" s="459">
        <f>'Data (Layer 1)'!X25/'Data (Layer 1)'!$AH$12*100</f>
        <v>0</v>
      </c>
      <c r="W25" s="459">
        <f>'Data (Layer 1)'!Y25/'Data (Layer 1)'!$AH$12*100</f>
        <v>0</v>
      </c>
      <c r="X25" s="459">
        <f>'Data (Layer 1)'!Z25/'Data (Layer 1)'!$AH$12*100</f>
        <v>0</v>
      </c>
      <c r="Y25" s="459">
        <f>'Data (Layer 1)'!AA25/'Data (Layer 1)'!$AH$12*100</f>
        <v>0</v>
      </c>
      <c r="Z25" s="459">
        <f>'Data (Layer 1)'!AB25/'Data (Layer 1)'!$AH$12*100</f>
        <v>0</v>
      </c>
      <c r="AA25" s="459">
        <f>'Data (Layer 1)'!AC25/'Data (Layer 1)'!$AH$12*100</f>
        <v>6.1595318755774564E-2</v>
      </c>
      <c r="AB25" s="459">
        <f>'Data (Layer 1)'!AD25/'Data (Layer 1)'!$AH$12*100</f>
        <v>0.10133423408208073</v>
      </c>
      <c r="AC25" s="459">
        <f>'Data (Layer 1)'!AE25/'Data (Layer 1)'!$AH$12*100</f>
        <v>0.16292955283785529</v>
      </c>
      <c r="AD25" s="459">
        <f>'Data (Layer 1)'!AF25/'Data (Layer 1)'!$AH$12*100</f>
        <v>-5.2654062807355677E-2</v>
      </c>
      <c r="AE25" s="459">
        <f>'Data (Layer 1)'!AG25/'Data (Layer 1)'!$AH$12*100</f>
        <v>-5.2654062807355677E-2</v>
      </c>
      <c r="AF25" s="357">
        <f>'Data (Layer 1)'!AH25/'Data (Layer 1)'!$AH$12*100</f>
        <v>16.924804037473798</v>
      </c>
      <c r="AH25" s="30"/>
      <c r="AI25" s="30"/>
      <c r="AJ25" s="30"/>
      <c r="AK25" s="30"/>
      <c r="AL25" s="30"/>
      <c r="AM25" s="30"/>
    </row>
    <row r="26" spans="1:39" x14ac:dyDescent="0.2">
      <c r="A26" s="80" t="s">
        <v>0</v>
      </c>
      <c r="B26" s="314" t="s">
        <v>62</v>
      </c>
      <c r="C26" s="313" t="s">
        <v>63</v>
      </c>
      <c r="D26" s="397"/>
      <c r="E26" s="397"/>
      <c r="F26" s="397"/>
      <c r="G26" s="397"/>
      <c r="H26" s="397"/>
      <c r="I26" s="397"/>
      <c r="J26" s="397"/>
      <c r="K26" s="397"/>
      <c r="L26" s="397"/>
      <c r="M26" s="397"/>
      <c r="N26" s="397"/>
      <c r="O26" s="397"/>
      <c r="P26" s="397"/>
      <c r="Q26" s="397"/>
      <c r="R26" s="397"/>
      <c r="S26" s="397"/>
      <c r="T26" s="397"/>
      <c r="U26" s="397"/>
      <c r="V26" s="397"/>
      <c r="W26" s="397"/>
      <c r="X26" s="397"/>
      <c r="Y26" s="397"/>
      <c r="Z26" s="397"/>
      <c r="AA26" s="397"/>
      <c r="AB26" s="397"/>
      <c r="AC26" s="397"/>
      <c r="AD26" s="397"/>
      <c r="AE26" s="397"/>
      <c r="AF26" s="410"/>
      <c r="AH26" s="30"/>
      <c r="AI26" s="30"/>
      <c r="AJ26" s="30"/>
      <c r="AK26" s="30"/>
      <c r="AL26" s="30"/>
      <c r="AM26" s="30"/>
    </row>
    <row r="27" spans="1:39" x14ac:dyDescent="0.2">
      <c r="A27" s="113" t="s">
        <v>55</v>
      </c>
      <c r="B27" s="314"/>
      <c r="C27" s="313" t="s">
        <v>186</v>
      </c>
      <c r="D27" s="372">
        <f>'Data (Layer 1)'!F27/'Data (Layer 1)'!$AH27*100</f>
        <v>0</v>
      </c>
      <c r="E27" s="372">
        <f>'Data (Layer 1)'!G27/'Data (Layer 1)'!$AH27*100</f>
        <v>0</v>
      </c>
      <c r="F27" s="372">
        <f>'Data (Layer 1)'!H27/'Data (Layer 1)'!$AH27*100</f>
        <v>89.918024060470557</v>
      </c>
      <c r="G27" s="372">
        <f>'Data (Layer 1)'!I27/'Data (Layer 1)'!$AH27*100</f>
        <v>0</v>
      </c>
      <c r="H27" s="372">
        <f>'Data (Layer 1)'!J27/'Data (Layer 1)'!$AH27*100</f>
        <v>0</v>
      </c>
      <c r="I27" s="372">
        <f>'Data (Layer 1)'!K27/'Data (Layer 1)'!$AH27*100</f>
        <v>0</v>
      </c>
      <c r="J27" s="372">
        <f>'Data (Layer 1)'!L27/'Data (Layer 1)'!$AH27*100</f>
        <v>0</v>
      </c>
      <c r="K27" s="372">
        <f>'Data (Layer 1)'!M27/'Data (Layer 1)'!$AH27*100</f>
        <v>0</v>
      </c>
      <c r="L27" s="372">
        <f>'Data (Layer 1)'!N27/'Data (Layer 1)'!$AH27*100</f>
        <v>0</v>
      </c>
      <c r="M27" s="372">
        <f>'Data (Layer 1)'!O27/'Data (Layer 1)'!$AH27*100</f>
        <v>0</v>
      </c>
      <c r="N27" s="372">
        <f>'Data (Layer 1)'!P27/'Data (Layer 1)'!$AH27*100</f>
        <v>0</v>
      </c>
      <c r="O27" s="372">
        <f>'Data (Layer 1)'!Q27/'Data (Layer 1)'!$AH27*100</f>
        <v>0.93686788033642066</v>
      </c>
      <c r="P27" s="372">
        <f>'Data (Layer 1)'!R27/'Data (Layer 1)'!$AH27*100</f>
        <v>90.854891940806979</v>
      </c>
      <c r="Q27" s="372">
        <f>'Data (Layer 1)'!S27/'Data (Layer 1)'!$AH27*100</f>
        <v>8.9747684445863936</v>
      </c>
      <c r="R27" s="372">
        <f>'Data (Layer 1)'!T27/'Data (Layer 1)'!$AH27*100</f>
        <v>0</v>
      </c>
      <c r="S27" s="372">
        <f>'Data (Layer 1)'!U27/'Data (Layer 1)'!$AH27*100</f>
        <v>0</v>
      </c>
      <c r="T27" s="372">
        <f>'Data (Layer 1)'!V27/'Data (Layer 1)'!$AH27*100</f>
        <v>0</v>
      </c>
      <c r="U27" s="372">
        <f>'Data (Layer 1)'!W27/'Data (Layer 1)'!$AH27*100</f>
        <v>0</v>
      </c>
      <c r="V27" s="372">
        <f>'Data (Layer 1)'!X27/'Data (Layer 1)'!$AH27*100</f>
        <v>0</v>
      </c>
      <c r="W27" s="372">
        <f>'Data (Layer 1)'!Y27/'Data (Layer 1)'!$AH27*100</f>
        <v>0</v>
      </c>
      <c r="X27" s="372">
        <f>'Data (Layer 1)'!Z27/'Data (Layer 1)'!$AH27*100</f>
        <v>0</v>
      </c>
      <c r="Y27" s="372">
        <f>'Data (Layer 1)'!AA27/'Data (Layer 1)'!$AH27*100</f>
        <v>0</v>
      </c>
      <c r="Z27" s="372">
        <f>'Data (Layer 1)'!AB27/'Data (Layer 1)'!$AH27*100</f>
        <v>0</v>
      </c>
      <c r="AA27" s="372">
        <f>'Data (Layer 1)'!AC27/'Data (Layer 1)'!$AH27*100</f>
        <v>0</v>
      </c>
      <c r="AB27" s="372">
        <f>'Data (Layer 1)'!AD27/'Data (Layer 1)'!$AH27*100</f>
        <v>0.17033961460662195</v>
      </c>
      <c r="AC27" s="372">
        <f>'Data (Layer 1)'!AE27/'Data (Layer 1)'!$AH27*100</f>
        <v>0.17033961460662195</v>
      </c>
      <c r="AD27" s="372">
        <f>'Data (Layer 1)'!AF27/'Data (Layer 1)'!$AH27*100</f>
        <v>0</v>
      </c>
      <c r="AE27" s="372">
        <f>'Data (Layer 1)'!AG27/'Data (Layer 1)'!$AH27*100</f>
        <v>9.1451080591930154</v>
      </c>
      <c r="AF27" s="442">
        <f>'Data (Layer 1)'!AH27/'Data (Layer 1)'!$AH27*100</f>
        <v>100</v>
      </c>
      <c r="AH27" s="30"/>
      <c r="AI27" s="30"/>
      <c r="AJ27" s="30"/>
      <c r="AK27" s="30"/>
      <c r="AL27" s="30"/>
      <c r="AM27" s="30"/>
    </row>
    <row r="28" spans="1:39" x14ac:dyDescent="0.2">
      <c r="A28" s="113" t="s">
        <v>56</v>
      </c>
      <c r="B28" s="314"/>
      <c r="C28" s="313" t="s">
        <v>187</v>
      </c>
      <c r="D28" s="372">
        <f>'Data (Layer 1)'!F28/'Data (Layer 1)'!$AH28*100</f>
        <v>-1.3896820864268038</v>
      </c>
      <c r="E28" s="372">
        <f>'Data (Layer 1)'!G28/'Data (Layer 1)'!$AH28*100</f>
        <v>-0.11422044545973729</v>
      </c>
      <c r="F28" s="372">
        <f>'Data (Layer 1)'!H28/'Data (Layer 1)'!$AH28*100</f>
        <v>94.193794022463351</v>
      </c>
      <c r="G28" s="372">
        <f>'Data (Layer 1)'!I28/'Data (Layer 1)'!$AH28*100</f>
        <v>0</v>
      </c>
      <c r="H28" s="372">
        <f>'Data (Layer 1)'!J28/'Data (Layer 1)'!$AH28*100</f>
        <v>0</v>
      </c>
      <c r="I28" s="372">
        <f>'Data (Layer 1)'!K28/'Data (Layer 1)'!$AH28*100</f>
        <v>0</v>
      </c>
      <c r="J28" s="372">
        <f>'Data (Layer 1)'!L28/'Data (Layer 1)'!$AH28*100</f>
        <v>0</v>
      </c>
      <c r="K28" s="372">
        <f>'Data (Layer 1)'!M28/'Data (Layer 1)'!$AH28*100</f>
        <v>0</v>
      </c>
      <c r="L28" s="372">
        <f>'Data (Layer 1)'!N28/'Data (Layer 1)'!$AH28*100</f>
        <v>0</v>
      </c>
      <c r="M28" s="372">
        <f>'Data (Layer 1)'!O28/'Data (Layer 1)'!$AH28*100</f>
        <v>0</v>
      </c>
      <c r="N28" s="372">
        <f>'Data (Layer 1)'!P28/'Data (Layer 1)'!$AH28*100</f>
        <v>0</v>
      </c>
      <c r="O28" s="372">
        <f>'Data (Layer 1)'!Q28/'Data (Layer 1)'!$AH28*100</f>
        <v>-0.98991052731772322</v>
      </c>
      <c r="P28" s="372">
        <f>'Data (Layer 1)'!R28/'Data (Layer 1)'!$AH28*100</f>
        <v>91.699980963259094</v>
      </c>
      <c r="Q28" s="372">
        <f>'Data (Layer 1)'!S28/'Data (Layer 1)'!$AH28*100</f>
        <v>5.044736341138397</v>
      </c>
      <c r="R28" s="372">
        <f>'Data (Layer 1)'!T28/'Data (Layer 1)'!$AH28*100</f>
        <v>2.9887683228631259</v>
      </c>
      <c r="S28" s="372">
        <f>'Data (Layer 1)'!U28/'Data (Layer 1)'!$AH28*100</f>
        <v>0.266514372739387</v>
      </c>
      <c r="T28" s="372">
        <f>'Data (Layer 1)'!V28/'Data (Layer 1)'!$AH28*100</f>
        <v>0</v>
      </c>
      <c r="U28" s="372">
        <f>'Data (Layer 1)'!W28/'Data (Layer 1)'!$AH28*100</f>
        <v>3.2552826956025127</v>
      </c>
      <c r="V28" s="372">
        <f>'Data (Layer 1)'!X28/'Data (Layer 1)'!$AH28*100</f>
        <v>0</v>
      </c>
      <c r="W28" s="372">
        <f>'Data (Layer 1)'!Y28/'Data (Layer 1)'!$AH28*100</f>
        <v>0</v>
      </c>
      <c r="X28" s="372">
        <f>'Data (Layer 1)'!Z28/'Data (Layer 1)'!$AH28*100</f>
        <v>0</v>
      </c>
      <c r="Y28" s="372">
        <f>'Data (Layer 1)'!AA28/'Data (Layer 1)'!$AH28*100</f>
        <v>0</v>
      </c>
      <c r="Z28" s="372">
        <f>'Data (Layer 1)'!AB28/'Data (Layer 1)'!$AH28*100</f>
        <v>0</v>
      </c>
      <c r="AA28" s="372">
        <f>'Data (Layer 1)'!AC28/'Data (Layer 1)'!$AH28*100</f>
        <v>0</v>
      </c>
      <c r="AB28" s="372">
        <f>'Data (Layer 1)'!AD28/'Data (Layer 1)'!$AH28*100</f>
        <v>-0.17133066818960593</v>
      </c>
      <c r="AC28" s="372">
        <f>'Data (Layer 1)'!AE28/'Data (Layer 1)'!$AH28*100</f>
        <v>-0.17133066818960593</v>
      </c>
      <c r="AD28" s="372">
        <f>'Data (Layer 1)'!AF28/'Data (Layer 1)'!$AH28*100</f>
        <v>0.17133066818960593</v>
      </c>
      <c r="AE28" s="372">
        <f>'Data (Layer 1)'!AG28/'Data (Layer 1)'!$AH28*100</f>
        <v>8.3000190367409097</v>
      </c>
      <c r="AF28" s="442">
        <f>'Data (Layer 1)'!AH28/'Data (Layer 1)'!$AH28*100</f>
        <v>100</v>
      </c>
      <c r="AH28" s="30"/>
      <c r="AI28" s="30"/>
      <c r="AJ28" s="30"/>
      <c r="AK28" s="30"/>
      <c r="AL28" s="30"/>
      <c r="AM28" s="30"/>
    </row>
    <row r="29" spans="1:39" x14ac:dyDescent="0.2">
      <c r="A29" s="113" t="s">
        <v>57</v>
      </c>
      <c r="B29" s="314"/>
      <c r="C29" s="313" t="s">
        <v>181</v>
      </c>
      <c r="D29" s="459">
        <f>'Data (Layer 1)'!F29/'Data (Layer 1)'!$AH$12*100</f>
        <v>3.6261760235254382E-2</v>
      </c>
      <c r="E29" s="459">
        <f>'Data (Layer 1)'!G29/'Data (Layer 1)'!$AH$12*100</f>
        <v>2.9804186494729627E-3</v>
      </c>
      <c r="F29" s="459">
        <f>'Data (Layer 1)'!H29/'Data (Layer 1)'!$AH$12*100</f>
        <v>1.7375840726427374</v>
      </c>
      <c r="G29" s="459">
        <f>'Data (Layer 1)'!I29/'Data (Layer 1)'!$AH$12*100</f>
        <v>0</v>
      </c>
      <c r="H29" s="459">
        <f>'Data (Layer 1)'!J29/'Data (Layer 1)'!$AH$12*100</f>
        <v>0</v>
      </c>
      <c r="I29" s="459">
        <f>'Data (Layer 1)'!K29/'Data (Layer 1)'!$AH$12*100</f>
        <v>0</v>
      </c>
      <c r="J29" s="459">
        <f>'Data (Layer 1)'!L29/'Data (Layer 1)'!$AH$12*100</f>
        <v>0</v>
      </c>
      <c r="K29" s="459">
        <f>'Data (Layer 1)'!M29/'Data (Layer 1)'!$AH$12*100</f>
        <v>0</v>
      </c>
      <c r="L29" s="459">
        <f>'Data (Layer 1)'!N29/'Data (Layer 1)'!$AH$12*100</f>
        <v>0</v>
      </c>
      <c r="M29" s="459">
        <f>'Data (Layer 1)'!O29/'Data (Layer 1)'!$AH$12*100</f>
        <v>0</v>
      </c>
      <c r="N29" s="459">
        <f>'Data (Layer 1)'!P29/'Data (Layer 1)'!$AH$12*100</f>
        <v>0</v>
      </c>
      <c r="O29" s="459">
        <f>'Data (Layer 1)'!Q29/'Data (Layer 1)'!$AH$12*100</f>
        <v>6.9543101821035791E-2</v>
      </c>
      <c r="P29" s="459">
        <f>'Data (Layer 1)'!R29/'Data (Layer 1)'!$AH$12*100</f>
        <v>1.8463693533485002</v>
      </c>
      <c r="Q29" s="459">
        <f>'Data (Layer 1)'!S29/'Data (Layer 1)'!$AH$12*100</f>
        <v>0.28711366323256204</v>
      </c>
      <c r="R29" s="459">
        <f>'Data (Layer 1)'!T29/'Data (Layer 1)'!$AH$12*100</f>
        <v>-7.7987621327875858E-2</v>
      </c>
      <c r="S29" s="459">
        <f>'Data (Layer 1)'!U29/'Data (Layer 1)'!$AH$12*100</f>
        <v>-6.9543101821035796E-3</v>
      </c>
      <c r="T29" s="459">
        <f>'Data (Layer 1)'!V29/'Data (Layer 1)'!$AH$12*100</f>
        <v>0</v>
      </c>
      <c r="U29" s="459">
        <f>'Data (Layer 1)'!W29/'Data (Layer 1)'!$AH$12*100</f>
        <v>-8.4941931509979432E-2</v>
      </c>
      <c r="V29" s="459">
        <f>'Data (Layer 1)'!X29/'Data (Layer 1)'!$AH$12*100</f>
        <v>0</v>
      </c>
      <c r="W29" s="459">
        <f>'Data (Layer 1)'!Y29/'Data (Layer 1)'!$AH$12*100</f>
        <v>0</v>
      </c>
      <c r="X29" s="459">
        <f>'Data (Layer 1)'!Z29/'Data (Layer 1)'!$AH$12*100</f>
        <v>0</v>
      </c>
      <c r="Y29" s="459">
        <f>'Data (Layer 1)'!AA29/'Data (Layer 1)'!$AH$12*100</f>
        <v>0</v>
      </c>
      <c r="Z29" s="459">
        <f>'Data (Layer 1)'!AB29/'Data (Layer 1)'!$AH$12*100</f>
        <v>0</v>
      </c>
      <c r="AA29" s="459">
        <f>'Data (Layer 1)'!AC29/'Data (Layer 1)'!$AH$12*100</f>
        <v>0</v>
      </c>
      <c r="AB29" s="459">
        <f>'Data (Layer 1)'!AD29/'Data (Layer 1)'!$AH$12*100</f>
        <v>1.2418411039470677E-2</v>
      </c>
      <c r="AC29" s="459">
        <f>'Data (Layer 1)'!AE29/'Data (Layer 1)'!$AH$12*100</f>
        <v>1.2418411039470677E-2</v>
      </c>
      <c r="AD29" s="459">
        <f>'Data (Layer 1)'!AF29/'Data (Layer 1)'!$AH$12*100</f>
        <v>-4.4706279742094436E-3</v>
      </c>
      <c r="AE29" s="459">
        <f>'Data (Layer 1)'!AG29/'Data (Layer 1)'!$AH$12*100</f>
        <v>0.21011951478784388</v>
      </c>
      <c r="AF29" s="357">
        <f>'Data (Layer 1)'!AH29/'Data (Layer 1)'!$AH$12*100</f>
        <v>2.056488868136344</v>
      </c>
      <c r="AH29" s="30"/>
      <c r="AI29" s="30"/>
      <c r="AJ29" s="30"/>
      <c r="AK29" s="30"/>
      <c r="AL29" s="30"/>
      <c r="AM29" s="30"/>
    </row>
    <row r="30" spans="1:39" x14ac:dyDescent="0.2">
      <c r="A30" s="80" t="s">
        <v>0</v>
      </c>
      <c r="B30" s="314" t="s">
        <v>64</v>
      </c>
      <c r="C30" s="313" t="s">
        <v>65</v>
      </c>
      <c r="D30" s="397"/>
      <c r="E30" s="397"/>
      <c r="F30" s="397"/>
      <c r="G30" s="397"/>
      <c r="H30" s="397"/>
      <c r="I30" s="397"/>
      <c r="J30" s="397"/>
      <c r="K30" s="397"/>
      <c r="L30" s="397"/>
      <c r="M30" s="397"/>
      <c r="N30" s="397"/>
      <c r="O30" s="397"/>
      <c r="P30" s="397"/>
      <c r="Q30" s="397"/>
      <c r="R30" s="397"/>
      <c r="S30" s="397"/>
      <c r="T30" s="397"/>
      <c r="U30" s="397"/>
      <c r="V30" s="397"/>
      <c r="W30" s="397"/>
      <c r="X30" s="397"/>
      <c r="Y30" s="397"/>
      <c r="Z30" s="397"/>
      <c r="AA30" s="397"/>
      <c r="AB30" s="397"/>
      <c r="AC30" s="397"/>
      <c r="AD30" s="397"/>
      <c r="AE30" s="397"/>
      <c r="AF30" s="410"/>
      <c r="AH30" s="30"/>
      <c r="AI30" s="30"/>
      <c r="AJ30" s="30"/>
      <c r="AK30" s="30"/>
      <c r="AL30" s="30"/>
      <c r="AM30" s="30"/>
    </row>
    <row r="31" spans="1:39" x14ac:dyDescent="0.2">
      <c r="A31" s="113" t="s">
        <v>55</v>
      </c>
      <c r="B31" s="314"/>
      <c r="C31" s="313" t="s">
        <v>188</v>
      </c>
      <c r="D31" s="372">
        <f>'Data (Layer 1)'!F31/'Data (Layer 1)'!$AH31*100</f>
        <v>0</v>
      </c>
      <c r="E31" s="372">
        <f>'Data (Layer 1)'!G31/'Data (Layer 1)'!$AH31*100</f>
        <v>7.2904009720534638E-2</v>
      </c>
      <c r="F31" s="372">
        <f>'Data (Layer 1)'!H31/'Data (Layer 1)'!$AH31*100</f>
        <v>97.035236938031588</v>
      </c>
      <c r="G31" s="372">
        <f>'Data (Layer 1)'!I31/'Data (Layer 1)'!$AH31*100</f>
        <v>0</v>
      </c>
      <c r="H31" s="372">
        <f>'Data (Layer 1)'!J31/'Data (Layer 1)'!$AH31*100</f>
        <v>0</v>
      </c>
      <c r="I31" s="372">
        <f>'Data (Layer 1)'!K31/'Data (Layer 1)'!$AH31*100</f>
        <v>0</v>
      </c>
      <c r="J31" s="372">
        <f>'Data (Layer 1)'!L31/'Data (Layer 1)'!$AH31*100</f>
        <v>0</v>
      </c>
      <c r="K31" s="372">
        <f>'Data (Layer 1)'!M31/'Data (Layer 1)'!$AH31*100</f>
        <v>0</v>
      </c>
      <c r="L31" s="372">
        <f>'Data (Layer 1)'!N31/'Data (Layer 1)'!$AH31*100</f>
        <v>0</v>
      </c>
      <c r="M31" s="372">
        <f>'Data (Layer 1)'!O31/'Data (Layer 1)'!$AH31*100</f>
        <v>0</v>
      </c>
      <c r="N31" s="372">
        <f>'Data (Layer 1)'!P31/'Data (Layer 1)'!$AH31*100</f>
        <v>0</v>
      </c>
      <c r="O31" s="372">
        <f>'Data (Layer 1)'!Q31/'Data (Layer 1)'!$AH31*100</f>
        <v>0.36452004860267312</v>
      </c>
      <c r="P31" s="372">
        <f>'Data (Layer 1)'!R31/'Data (Layer 1)'!$AH31*100</f>
        <v>97.472660996354804</v>
      </c>
      <c r="Q31" s="372">
        <f>'Data (Layer 1)'!S31/'Data (Layer 1)'!$AH31*100</f>
        <v>-9.7205346294046174E-2</v>
      </c>
      <c r="R31" s="372">
        <f>'Data (Layer 1)'!T31/'Data (Layer 1)'!$AH31*100</f>
        <v>0</v>
      </c>
      <c r="S31" s="372">
        <f>'Data (Layer 1)'!U31/'Data (Layer 1)'!$AH31*100</f>
        <v>0</v>
      </c>
      <c r="T31" s="372">
        <f>'Data (Layer 1)'!V31/'Data (Layer 1)'!$AH31*100</f>
        <v>0</v>
      </c>
      <c r="U31" s="372">
        <f>'Data (Layer 1)'!W31/'Data (Layer 1)'!$AH31*100</f>
        <v>0</v>
      </c>
      <c r="V31" s="372">
        <f>'Data (Layer 1)'!X31/'Data (Layer 1)'!$AH31*100</f>
        <v>0</v>
      </c>
      <c r="W31" s="372">
        <f>'Data (Layer 1)'!Y31/'Data (Layer 1)'!$AH31*100</f>
        <v>0</v>
      </c>
      <c r="X31" s="372">
        <f>'Data (Layer 1)'!Z31/'Data (Layer 1)'!$AH31*100</f>
        <v>0</v>
      </c>
      <c r="Y31" s="372">
        <f>'Data (Layer 1)'!AA31/'Data (Layer 1)'!$AH31*100</f>
        <v>0</v>
      </c>
      <c r="Z31" s="372">
        <f>'Data (Layer 1)'!AB31/'Data (Layer 1)'!$AH31*100</f>
        <v>0</v>
      </c>
      <c r="AA31" s="372">
        <f>'Data (Layer 1)'!AC31/'Data (Layer 1)'!$AH31*100</f>
        <v>2.2357229647630619</v>
      </c>
      <c r="AB31" s="372">
        <f>'Data (Layer 1)'!AD31/'Data (Layer 1)'!$AH31*100</f>
        <v>0.3888213851761847</v>
      </c>
      <c r="AC31" s="372">
        <f>'Data (Layer 1)'!AE31/'Data (Layer 1)'!$AH31*100</f>
        <v>2.6245443499392467</v>
      </c>
      <c r="AD31" s="372">
        <f>'Data (Layer 1)'!AF31/'Data (Layer 1)'!$AH31*100</f>
        <v>0</v>
      </c>
      <c r="AE31" s="372">
        <f>'Data (Layer 1)'!AG31/'Data (Layer 1)'!$AH31*100</f>
        <v>2.5273390036452006</v>
      </c>
      <c r="AF31" s="442">
        <f>'Data (Layer 1)'!AH31/'Data (Layer 1)'!$AH31*100</f>
        <v>100</v>
      </c>
      <c r="AH31" s="30"/>
      <c r="AI31" s="30"/>
      <c r="AJ31" s="30"/>
      <c r="AK31" s="30"/>
      <c r="AL31" s="30"/>
      <c r="AM31" s="30"/>
    </row>
    <row r="32" spans="1:39" x14ac:dyDescent="0.2">
      <c r="A32" s="113" t="s">
        <v>56</v>
      </c>
      <c r="B32" s="314"/>
      <c r="C32" s="313" t="s">
        <v>189</v>
      </c>
      <c r="D32" s="372">
        <f>'Data (Layer 1)'!F32/'Data (Layer 1)'!$AH32*100</f>
        <v>-0.70453544693967418</v>
      </c>
      <c r="E32" s="372">
        <f>'Data (Layer 1)'!G32/'Data (Layer 1)'!$AH32*100</f>
        <v>-4.4033465433729636E-2</v>
      </c>
      <c r="F32" s="372">
        <f>'Data (Layer 1)'!H32/'Data (Layer 1)'!$AH32*100</f>
        <v>108.19022457067371</v>
      </c>
      <c r="G32" s="372">
        <f>'Data (Layer 1)'!I32/'Data (Layer 1)'!$AH32*100</f>
        <v>0</v>
      </c>
      <c r="H32" s="372">
        <f>'Data (Layer 1)'!J32/'Data (Layer 1)'!$AH32*100</f>
        <v>0</v>
      </c>
      <c r="I32" s="372">
        <f>'Data (Layer 1)'!K32/'Data (Layer 1)'!$AH32*100</f>
        <v>0</v>
      </c>
      <c r="J32" s="372">
        <f>'Data (Layer 1)'!L32/'Data (Layer 1)'!$AH32*100</f>
        <v>0</v>
      </c>
      <c r="K32" s="372">
        <f>'Data (Layer 1)'!M32/'Data (Layer 1)'!$AH32*100</f>
        <v>0</v>
      </c>
      <c r="L32" s="372">
        <f>'Data (Layer 1)'!N32/'Data (Layer 1)'!$AH32*100</f>
        <v>0</v>
      </c>
      <c r="M32" s="372">
        <f>'Data (Layer 1)'!O32/'Data (Layer 1)'!$AH32*100</f>
        <v>0</v>
      </c>
      <c r="N32" s="372">
        <f>'Data (Layer 1)'!P32/'Data (Layer 1)'!$AH32*100</f>
        <v>0</v>
      </c>
      <c r="O32" s="372">
        <f>'Data (Layer 1)'!Q32/'Data (Layer 1)'!$AH32*100</f>
        <v>-4.5794804051078826</v>
      </c>
      <c r="P32" s="372">
        <f>'Data (Layer 1)'!R32/'Data (Layer 1)'!$AH32*100</f>
        <v>102.86217525319243</v>
      </c>
      <c r="Q32" s="372">
        <f>'Data (Layer 1)'!S32/'Data (Layer 1)'!$AH32*100</f>
        <v>-3.4786437692646408</v>
      </c>
      <c r="R32" s="372">
        <f>'Data (Layer 1)'!T32/'Data (Layer 1)'!$AH32*100</f>
        <v>0.48436811977102595</v>
      </c>
      <c r="S32" s="372">
        <f>'Data (Layer 1)'!U32/'Data (Layer 1)'!$AH32*100</f>
        <v>0</v>
      </c>
      <c r="T32" s="372">
        <f>'Data (Layer 1)'!V32/'Data (Layer 1)'!$AH32*100</f>
        <v>0</v>
      </c>
      <c r="U32" s="372">
        <f>'Data (Layer 1)'!W32/'Data (Layer 1)'!$AH32*100</f>
        <v>0.48436811977102595</v>
      </c>
      <c r="V32" s="372">
        <f>'Data (Layer 1)'!X32/'Data (Layer 1)'!$AH32*100</f>
        <v>0</v>
      </c>
      <c r="W32" s="372">
        <f>'Data (Layer 1)'!Y32/'Data (Layer 1)'!$AH32*100</f>
        <v>0</v>
      </c>
      <c r="X32" s="372">
        <f>'Data (Layer 1)'!Z32/'Data (Layer 1)'!$AH32*100</f>
        <v>0</v>
      </c>
      <c r="Y32" s="372">
        <f>'Data (Layer 1)'!AA32/'Data (Layer 1)'!$AH32*100</f>
        <v>0</v>
      </c>
      <c r="Z32" s="372">
        <f>'Data (Layer 1)'!AB32/'Data (Layer 1)'!$AH32*100</f>
        <v>0</v>
      </c>
      <c r="AA32" s="372">
        <f>'Data (Layer 1)'!AC32/'Data (Layer 1)'!$AH32*100</f>
        <v>0</v>
      </c>
      <c r="AB32" s="372">
        <f>'Data (Layer 1)'!AD32/'Data (Layer 1)'!$AH32*100</f>
        <v>0.13210039630118892</v>
      </c>
      <c r="AC32" s="372">
        <f>'Data (Layer 1)'!AE32/'Data (Layer 1)'!$AH32*100</f>
        <v>0.13210039630118892</v>
      </c>
      <c r="AD32" s="372">
        <f>'Data (Layer 1)'!AF32/'Data (Layer 1)'!$AH32*100</f>
        <v>0</v>
      </c>
      <c r="AE32" s="372">
        <f>'Data (Layer 1)'!AG32/'Data (Layer 1)'!$AH32*100</f>
        <v>-2.8621752531924263</v>
      </c>
      <c r="AF32" s="442">
        <f>'Data (Layer 1)'!AH32/'Data (Layer 1)'!$AH32*100</f>
        <v>100</v>
      </c>
      <c r="AH32" s="30"/>
      <c r="AI32" s="30"/>
      <c r="AJ32" s="30"/>
      <c r="AK32" s="30"/>
      <c r="AL32" s="30"/>
      <c r="AM32" s="30"/>
    </row>
    <row r="33" spans="1:39" x14ac:dyDescent="0.2">
      <c r="A33" s="113" t="s">
        <v>57</v>
      </c>
      <c r="B33" s="314"/>
      <c r="C33" s="313" t="s">
        <v>181</v>
      </c>
      <c r="D33" s="459">
        <f>'Data (Layer 1)'!F33/'Data (Layer 1)'!$AH$12*100</f>
        <v>7.9477830652612338E-3</v>
      </c>
      <c r="E33" s="459">
        <f>'Data (Layer 1)'!G33/'Data (Layer 1)'!$AH$12*100</f>
        <v>1.9869457663153085E-3</v>
      </c>
      <c r="F33" s="459">
        <f>'Data (Layer 1)'!H33/'Data (Layer 1)'!$AH$12*100</f>
        <v>0.76298717426507845</v>
      </c>
      <c r="G33" s="459">
        <f>'Data (Layer 1)'!I33/'Data (Layer 1)'!$AH$12*100</f>
        <v>0</v>
      </c>
      <c r="H33" s="459">
        <f>'Data (Layer 1)'!J33/'Data (Layer 1)'!$AH$12*100</f>
        <v>0</v>
      </c>
      <c r="I33" s="459">
        <f>'Data (Layer 1)'!K33/'Data (Layer 1)'!$AH$12*100</f>
        <v>0</v>
      </c>
      <c r="J33" s="459">
        <f>'Data (Layer 1)'!L33/'Data (Layer 1)'!$AH$12*100</f>
        <v>0</v>
      </c>
      <c r="K33" s="459">
        <f>'Data (Layer 1)'!M33/'Data (Layer 1)'!$AH$12*100</f>
        <v>0</v>
      </c>
      <c r="L33" s="459">
        <f>'Data (Layer 1)'!N33/'Data (Layer 1)'!$AH$12*100</f>
        <v>0</v>
      </c>
      <c r="M33" s="459">
        <f>'Data (Layer 1)'!O33/'Data (Layer 1)'!$AH$12*100</f>
        <v>0</v>
      </c>
      <c r="N33" s="459">
        <f>'Data (Layer 1)'!P33/'Data (Layer 1)'!$AH$12*100</f>
        <v>0</v>
      </c>
      <c r="O33" s="459">
        <f>'Data (Layer 1)'!Q33/'Data (Layer 1)'!$AH$12*100</f>
        <v>5.9111636547880424E-2</v>
      </c>
      <c r="P33" s="459">
        <f>'Data (Layer 1)'!R33/'Data (Layer 1)'!$AH$12*100</f>
        <v>0.83203353964453541</v>
      </c>
      <c r="Q33" s="459">
        <f>'Data (Layer 1)'!S33/'Data (Layer 1)'!$AH$12*100</f>
        <v>3.7255233118412036E-2</v>
      </c>
      <c r="R33" s="459">
        <f>'Data (Layer 1)'!T33/'Data (Layer 1)'!$AH$12*100</f>
        <v>-5.4641008573670987E-3</v>
      </c>
      <c r="S33" s="459">
        <f>'Data (Layer 1)'!U33/'Data (Layer 1)'!$AH$12*100</f>
        <v>0</v>
      </c>
      <c r="T33" s="459">
        <f>'Data (Layer 1)'!V33/'Data (Layer 1)'!$AH$12*100</f>
        <v>0</v>
      </c>
      <c r="U33" s="459">
        <f>'Data (Layer 1)'!W33/'Data (Layer 1)'!$AH$12*100</f>
        <v>-5.4641008573670987E-3</v>
      </c>
      <c r="V33" s="459">
        <f>'Data (Layer 1)'!X33/'Data (Layer 1)'!$AH$12*100</f>
        <v>0</v>
      </c>
      <c r="W33" s="459">
        <f>'Data (Layer 1)'!Y33/'Data (Layer 1)'!$AH$12*100</f>
        <v>0</v>
      </c>
      <c r="X33" s="459">
        <f>'Data (Layer 1)'!Z33/'Data (Layer 1)'!$AH$12*100</f>
        <v>0</v>
      </c>
      <c r="Y33" s="459">
        <f>'Data (Layer 1)'!AA33/'Data (Layer 1)'!$AH$12*100</f>
        <v>0</v>
      </c>
      <c r="Z33" s="459">
        <f>'Data (Layer 1)'!AB33/'Data (Layer 1)'!$AH$12*100</f>
        <v>0</v>
      </c>
      <c r="AA33" s="459">
        <f>'Data (Layer 1)'!AC33/'Data (Layer 1)'!$AH$12*100</f>
        <v>4.5699752625252096E-2</v>
      </c>
      <c r="AB33" s="459">
        <f>'Data (Layer 1)'!AD33/'Data (Layer 1)'!$AH$12*100</f>
        <v>6.4575737405247521E-3</v>
      </c>
      <c r="AC33" s="459">
        <f>'Data (Layer 1)'!AE33/'Data (Layer 1)'!$AH$12*100</f>
        <v>5.215732636577685E-2</v>
      </c>
      <c r="AD33" s="459">
        <f>'Data (Layer 1)'!AF33/'Data (Layer 1)'!$AH$12*100</f>
        <v>0</v>
      </c>
      <c r="AE33" s="459">
        <f>'Data (Layer 1)'!AG33/'Data (Layer 1)'!$AH$12*100</f>
        <v>8.3948458626821779E-2</v>
      </c>
      <c r="AF33" s="357">
        <f>'Data (Layer 1)'!AH33/'Data (Layer 1)'!$AH$12*100</f>
        <v>0.91598199827135718</v>
      </c>
      <c r="AH33" s="30"/>
      <c r="AI33" s="30"/>
      <c r="AJ33" s="30"/>
      <c r="AK33" s="30"/>
      <c r="AL33" s="30"/>
      <c r="AM33" s="30"/>
    </row>
    <row r="34" spans="1:39" x14ac:dyDescent="0.2">
      <c r="A34" s="80" t="s">
        <v>0</v>
      </c>
      <c r="B34" s="314" t="s">
        <v>66</v>
      </c>
      <c r="C34" s="313" t="s">
        <v>67</v>
      </c>
      <c r="D34" s="397"/>
      <c r="E34" s="397"/>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410"/>
      <c r="AH34" s="30"/>
      <c r="AI34" s="30"/>
      <c r="AJ34" s="30"/>
      <c r="AK34" s="30"/>
      <c r="AL34" s="30"/>
      <c r="AM34" s="30"/>
    </row>
    <row r="35" spans="1:39" x14ac:dyDescent="0.2">
      <c r="A35" s="113" t="s">
        <v>55</v>
      </c>
      <c r="B35" s="314"/>
      <c r="C35" s="313" t="s">
        <v>190</v>
      </c>
      <c r="D35" s="372">
        <f>'Data (Layer 1)'!F35/'Data (Layer 1)'!$AH35*100</f>
        <v>0</v>
      </c>
      <c r="E35" s="372">
        <f>'Data (Layer 1)'!G35/'Data (Layer 1)'!$AH35*100</f>
        <v>1.8095336573260262E-2</v>
      </c>
      <c r="F35" s="372">
        <f>'Data (Layer 1)'!H35/'Data (Layer 1)'!$AH35*100</f>
        <v>89.30824113328508</v>
      </c>
      <c r="G35" s="372">
        <f>'Data (Layer 1)'!I35/'Data (Layer 1)'!$AH35*100</f>
        <v>5.3484644814393549</v>
      </c>
      <c r="H35" s="372">
        <f>'Data (Layer 1)'!J35/'Data (Layer 1)'!$AH35*100</f>
        <v>0</v>
      </c>
      <c r="I35" s="372">
        <f>'Data (Layer 1)'!K35/'Data (Layer 1)'!$AH35*100</f>
        <v>3.8775721228414849E-2</v>
      </c>
      <c r="J35" s="372">
        <f>'Data (Layer 1)'!L35/'Data (Layer 1)'!$AH35*100</f>
        <v>0</v>
      </c>
      <c r="K35" s="372">
        <f>'Data (Layer 1)'!M35/'Data (Layer 1)'!$AH35*100</f>
        <v>0</v>
      </c>
      <c r="L35" s="372">
        <f>'Data (Layer 1)'!N35/'Data (Layer 1)'!$AH35*100</f>
        <v>0</v>
      </c>
      <c r="M35" s="372">
        <f>'Data (Layer 1)'!O35/'Data (Layer 1)'!$AH35*100</f>
        <v>0</v>
      </c>
      <c r="N35" s="372">
        <f>'Data (Layer 1)'!P35/'Data (Layer 1)'!$AH35*100</f>
        <v>5.387240202667769</v>
      </c>
      <c r="O35" s="372">
        <f>'Data (Layer 1)'!Q35/'Data (Layer 1)'!$AH35*100</f>
        <v>0.12149725984903319</v>
      </c>
      <c r="P35" s="372">
        <f>'Data (Layer 1)'!R35/'Data (Layer 1)'!$AH35*100</f>
        <v>94.835073932375153</v>
      </c>
      <c r="Q35" s="372">
        <f>'Data (Layer 1)'!S35/'Data (Layer 1)'!$AH35*100</f>
        <v>-0.32054596215489606</v>
      </c>
      <c r="R35" s="372">
        <f>'Data (Layer 1)'!T35/'Data (Layer 1)'!$AH35*100</f>
        <v>5.1700961637886466E-3</v>
      </c>
      <c r="S35" s="372">
        <f>'Data (Layer 1)'!U35/'Data (Layer 1)'!$AH35*100</f>
        <v>0</v>
      </c>
      <c r="T35" s="372">
        <f>'Data (Layer 1)'!V35/'Data (Layer 1)'!$AH35*100</f>
        <v>0</v>
      </c>
      <c r="U35" s="372">
        <f>'Data (Layer 1)'!W35/'Data (Layer 1)'!$AH35*100</f>
        <v>5.1700961637886466E-3</v>
      </c>
      <c r="V35" s="372">
        <f>'Data (Layer 1)'!X35/'Data (Layer 1)'!$AH35*100</f>
        <v>0</v>
      </c>
      <c r="W35" s="372">
        <f>'Data (Layer 1)'!Y35/'Data (Layer 1)'!$AH35*100</f>
        <v>0</v>
      </c>
      <c r="X35" s="372">
        <f>'Data (Layer 1)'!Z35/'Data (Layer 1)'!$AH35*100</f>
        <v>0</v>
      </c>
      <c r="Y35" s="372">
        <f>'Data (Layer 1)'!AA35/'Data (Layer 1)'!$AH35*100</f>
        <v>0</v>
      </c>
      <c r="Z35" s="372">
        <f>'Data (Layer 1)'!AB35/'Data (Layer 1)'!$AH35*100</f>
        <v>0</v>
      </c>
      <c r="AA35" s="372">
        <f>'Data (Layer 1)'!AC35/'Data (Layer 1)'!$AH35*100</f>
        <v>4.348050873746252</v>
      </c>
      <c r="AB35" s="372">
        <f>'Data (Layer 1)'!AD35/'Data (Layer 1)'!$AH35*100</f>
        <v>1.1322510598697135</v>
      </c>
      <c r="AC35" s="372">
        <f>'Data (Layer 1)'!AE35/'Data (Layer 1)'!$AH35*100</f>
        <v>5.4803019336159648</v>
      </c>
      <c r="AD35" s="372">
        <f>'Data (Layer 1)'!AF35/'Data (Layer 1)'!$AH35*100</f>
        <v>0</v>
      </c>
      <c r="AE35" s="372">
        <f>'Data (Layer 1)'!AG35/'Data (Layer 1)'!$AH35*100</f>
        <v>5.1649260676248581</v>
      </c>
      <c r="AF35" s="442">
        <f>'Data (Layer 1)'!AH35/'Data (Layer 1)'!$AH35*100</f>
        <v>100</v>
      </c>
      <c r="AH35" s="30"/>
      <c r="AI35" s="30"/>
      <c r="AJ35" s="30"/>
      <c r="AK35" s="30"/>
      <c r="AL35" s="30"/>
      <c r="AM35" s="30"/>
    </row>
    <row r="36" spans="1:39" x14ac:dyDescent="0.2">
      <c r="A36" s="113" t="s">
        <v>56</v>
      </c>
      <c r="B36" s="314"/>
      <c r="C36" s="313" t="s">
        <v>191</v>
      </c>
      <c r="D36" s="372">
        <f>'Data (Layer 1)'!F36/'Data (Layer 1)'!$AH36*100</f>
        <v>-0.24463283984984605</v>
      </c>
      <c r="E36" s="372">
        <f>'Data (Layer 1)'!G36/'Data (Layer 1)'!$AH36*100</f>
        <v>-4.2178075836180356E-2</v>
      </c>
      <c r="F36" s="372">
        <f>'Data (Layer 1)'!H36/'Data (Layer 1)'!$AH36*100</f>
        <v>94.133029651187314</v>
      </c>
      <c r="G36" s="372">
        <f>'Data (Layer 1)'!I36/'Data (Layer 1)'!$AH36*100</f>
        <v>0</v>
      </c>
      <c r="H36" s="372">
        <f>'Data (Layer 1)'!J36/'Data (Layer 1)'!$AH36*100</f>
        <v>0</v>
      </c>
      <c r="I36" s="372">
        <f>'Data (Layer 1)'!K36/'Data (Layer 1)'!$AH36*100</f>
        <v>0</v>
      </c>
      <c r="J36" s="372">
        <f>'Data (Layer 1)'!L36/'Data (Layer 1)'!$AH36*100</f>
        <v>0</v>
      </c>
      <c r="K36" s="372">
        <f>'Data (Layer 1)'!M36/'Data (Layer 1)'!$AH36*100</f>
        <v>0</v>
      </c>
      <c r="L36" s="372">
        <f>'Data (Layer 1)'!N36/'Data (Layer 1)'!$AH36*100</f>
        <v>0</v>
      </c>
      <c r="M36" s="372">
        <f>'Data (Layer 1)'!O36/'Data (Layer 1)'!$AH36*100</f>
        <v>0</v>
      </c>
      <c r="N36" s="372">
        <f>'Data (Layer 1)'!P36/'Data (Layer 1)'!$AH36*100</f>
        <v>0</v>
      </c>
      <c r="O36" s="372">
        <f>'Data (Layer 1)'!Q36/'Data (Layer 1)'!$AH36*100</f>
        <v>5.6898224303007296</v>
      </c>
      <c r="P36" s="372">
        <f>'Data (Layer 1)'!R36/'Data (Layer 1)'!$AH36*100</f>
        <v>99.536041165802018</v>
      </c>
      <c r="Q36" s="372">
        <f>'Data (Layer 1)'!S36/'Data (Layer 1)'!$AH36*100</f>
        <v>-0.9363532835632038</v>
      </c>
      <c r="R36" s="372">
        <f>'Data (Layer 1)'!T36/'Data (Layer 1)'!$AH36*100</f>
        <v>0.29102872326964441</v>
      </c>
      <c r="S36" s="372">
        <f>'Data (Layer 1)'!U36/'Data (Layer 1)'!$AH36*100</f>
        <v>9.2791766839596779E-2</v>
      </c>
      <c r="T36" s="372">
        <f>'Data (Layer 1)'!V36/'Data (Layer 1)'!$AH36*100</f>
        <v>0</v>
      </c>
      <c r="U36" s="372">
        <f>'Data (Layer 1)'!W36/'Data (Layer 1)'!$AH36*100</f>
        <v>0.38382049010924119</v>
      </c>
      <c r="V36" s="372">
        <f>'Data (Layer 1)'!X36/'Data (Layer 1)'!$AH36*100</f>
        <v>0</v>
      </c>
      <c r="W36" s="372">
        <f>'Data (Layer 1)'!Y36/'Data (Layer 1)'!$AH36*100</f>
        <v>0</v>
      </c>
      <c r="X36" s="372">
        <f>'Data (Layer 1)'!Z36/'Data (Layer 1)'!$AH36*100</f>
        <v>0</v>
      </c>
      <c r="Y36" s="372">
        <f>'Data (Layer 1)'!AA36/'Data (Layer 1)'!$AH36*100</f>
        <v>0</v>
      </c>
      <c r="Z36" s="372">
        <f>'Data (Layer 1)'!AB36/'Data (Layer 1)'!$AH36*100</f>
        <v>0</v>
      </c>
      <c r="AA36" s="372">
        <f>'Data (Layer 1)'!AC36/'Data (Layer 1)'!$AH36*100</f>
        <v>0</v>
      </c>
      <c r="AB36" s="372">
        <f>'Data (Layer 1)'!AD36/'Data (Layer 1)'!$AH36*100</f>
        <v>1.0164916276519464</v>
      </c>
      <c r="AC36" s="372">
        <f>'Data (Layer 1)'!AE36/'Data (Layer 1)'!$AH36*100</f>
        <v>1.0164916276519464</v>
      </c>
      <c r="AD36" s="372">
        <f>'Data (Layer 1)'!AF36/'Data (Layer 1)'!$AH36*100</f>
        <v>0</v>
      </c>
      <c r="AE36" s="372">
        <f>'Data (Layer 1)'!AG36/'Data (Layer 1)'!$AH36*100</f>
        <v>0.46395883419798384</v>
      </c>
      <c r="AF36" s="442">
        <f>'Data (Layer 1)'!AH36/'Data (Layer 1)'!$AH36*100</f>
        <v>100</v>
      </c>
      <c r="AH36" s="30"/>
      <c r="AI36" s="30"/>
      <c r="AJ36" s="30"/>
      <c r="AK36" s="30"/>
      <c r="AL36" s="30"/>
      <c r="AM36" s="30"/>
    </row>
    <row r="37" spans="1:39" x14ac:dyDescent="0.2">
      <c r="A37" s="113" t="s">
        <v>57</v>
      </c>
      <c r="B37" s="314"/>
      <c r="C37" s="313" t="s">
        <v>181</v>
      </c>
      <c r="D37" s="459">
        <f>'Data (Layer 1)'!F37/'Data (Layer 1)'!$AH$12*100</f>
        <v>2.8810713611571972E-2</v>
      </c>
      <c r="E37" s="459">
        <f>'Data (Layer 1)'!G37/'Data (Layer 1)'!$AH$12*100</f>
        <v>8.4445195068400605E-3</v>
      </c>
      <c r="F37" s="459">
        <f>'Data (Layer 1)'!H37/'Data (Layer 1)'!$AH$12*100</f>
        <v>6.075086680509056</v>
      </c>
      <c r="G37" s="459">
        <f>'Data (Layer 1)'!I37/'Data (Layer 1)'!$AH$12*100</f>
        <v>1.0277476976265933</v>
      </c>
      <c r="H37" s="459">
        <f>'Data (Layer 1)'!J37/'Data (Layer 1)'!$AH$12*100</f>
        <v>0</v>
      </c>
      <c r="I37" s="459">
        <f>'Data (Layer 1)'!K37/'Data (Layer 1)'!$AH$12*100</f>
        <v>7.4510466236824072E-3</v>
      </c>
      <c r="J37" s="459">
        <f>'Data (Layer 1)'!L37/'Data (Layer 1)'!$AH$12*100</f>
        <v>0</v>
      </c>
      <c r="K37" s="459">
        <f>'Data (Layer 1)'!M37/'Data (Layer 1)'!$AH$12*100</f>
        <v>0</v>
      </c>
      <c r="L37" s="459">
        <f>'Data (Layer 1)'!N37/'Data (Layer 1)'!$AH$12*100</f>
        <v>0</v>
      </c>
      <c r="M37" s="459">
        <f>'Data (Layer 1)'!O37/'Data (Layer 1)'!$AH$12*100</f>
        <v>0</v>
      </c>
      <c r="N37" s="459">
        <f>'Data (Layer 1)'!P37/'Data (Layer 1)'!$AH$12*100</f>
        <v>1.0351987442502757</v>
      </c>
      <c r="O37" s="459">
        <f>'Data (Layer 1)'!Q37/'Data (Layer 1)'!$AH$12*100</f>
        <v>-0.64675084693563289</v>
      </c>
      <c r="P37" s="459">
        <f>'Data (Layer 1)'!R37/'Data (Layer 1)'!$AH$12*100</f>
        <v>6.5007898109421109</v>
      </c>
      <c r="Q37" s="459">
        <f>'Data (Layer 1)'!S37/'Data (Layer 1)'!$AH$12*100</f>
        <v>4.8680171274725056E-2</v>
      </c>
      <c r="R37" s="459">
        <f>'Data (Layer 1)'!T37/'Data (Layer 1)'!$AH$12*100</f>
        <v>-3.3281341585781415E-2</v>
      </c>
      <c r="S37" s="459">
        <f>'Data (Layer 1)'!U37/'Data (Layer 1)'!$AH$12*100</f>
        <v>-1.0928201714734197E-2</v>
      </c>
      <c r="T37" s="459">
        <f>'Data (Layer 1)'!V37/'Data (Layer 1)'!$AH$12*100</f>
        <v>0</v>
      </c>
      <c r="U37" s="459">
        <f>'Data (Layer 1)'!W37/'Data (Layer 1)'!$AH$12*100</f>
        <v>-4.4209543300515616E-2</v>
      </c>
      <c r="V37" s="459">
        <f>'Data (Layer 1)'!X37/'Data (Layer 1)'!$AH$12*100</f>
        <v>0</v>
      </c>
      <c r="W37" s="459">
        <f>'Data (Layer 1)'!Y37/'Data (Layer 1)'!$AH$12*100</f>
        <v>0</v>
      </c>
      <c r="X37" s="459">
        <f>'Data (Layer 1)'!Z37/'Data (Layer 1)'!$AH$12*100</f>
        <v>0</v>
      </c>
      <c r="Y37" s="459">
        <f>'Data (Layer 1)'!AA37/'Data (Layer 1)'!$AH$12*100</f>
        <v>0</v>
      </c>
      <c r="Z37" s="459">
        <f>'Data (Layer 1)'!AB37/'Data (Layer 1)'!$AH$12*100</f>
        <v>0</v>
      </c>
      <c r="AA37" s="459">
        <f>'Data (Layer 1)'!AC37/'Data (Layer 1)'!$AH$12*100</f>
        <v>0.83551069473558714</v>
      </c>
      <c r="AB37" s="459">
        <f>'Data (Layer 1)'!AD37/'Data (Layer 1)'!$AH$12*100</f>
        <v>9.7857078991028926E-2</v>
      </c>
      <c r="AC37" s="459">
        <f>'Data (Layer 1)'!AE37/'Data (Layer 1)'!$AH$12*100</f>
        <v>0.93336777372661617</v>
      </c>
      <c r="AD37" s="459">
        <f>'Data (Layer 1)'!AF37/'Data (Layer 1)'!$AH$12*100</f>
        <v>0</v>
      </c>
      <c r="AE37" s="459">
        <f>'Data (Layer 1)'!AG37/'Data (Layer 1)'!$AH$12*100</f>
        <v>0.93783840170082555</v>
      </c>
      <c r="AF37" s="357">
        <f>'Data (Layer 1)'!AH37/'Data (Layer 1)'!$AH$12*100</f>
        <v>7.4386282126429366</v>
      </c>
      <c r="AH37" s="30"/>
      <c r="AI37" s="30"/>
      <c r="AJ37" s="30"/>
      <c r="AK37" s="30"/>
      <c r="AL37" s="30"/>
      <c r="AM37" s="30"/>
    </row>
    <row r="38" spans="1:39" x14ac:dyDescent="0.2">
      <c r="A38" s="80" t="s">
        <v>0</v>
      </c>
      <c r="B38" s="314" t="s">
        <v>68</v>
      </c>
      <c r="C38" s="313" t="s">
        <v>69</v>
      </c>
      <c r="D38" s="397"/>
      <c r="E38" s="397"/>
      <c r="F38" s="397"/>
      <c r="G38" s="397"/>
      <c r="H38" s="397"/>
      <c r="I38" s="397"/>
      <c r="J38" s="397"/>
      <c r="K38" s="397"/>
      <c r="L38" s="397"/>
      <c r="M38" s="397"/>
      <c r="N38" s="397"/>
      <c r="O38" s="397"/>
      <c r="P38" s="397"/>
      <c r="Q38" s="397"/>
      <c r="R38" s="397"/>
      <c r="S38" s="397"/>
      <c r="T38" s="397"/>
      <c r="U38" s="397"/>
      <c r="V38" s="397"/>
      <c r="W38" s="397"/>
      <c r="X38" s="397"/>
      <c r="Y38" s="397"/>
      <c r="Z38" s="397"/>
      <c r="AA38" s="397"/>
      <c r="AB38" s="397"/>
      <c r="AC38" s="397"/>
      <c r="AD38" s="397"/>
      <c r="AE38" s="397"/>
      <c r="AF38" s="410"/>
      <c r="AH38" s="30"/>
      <c r="AI38" s="30"/>
      <c r="AJ38" s="30"/>
      <c r="AK38" s="30"/>
      <c r="AL38" s="30"/>
      <c r="AM38" s="30"/>
    </row>
    <row r="39" spans="1:39" x14ac:dyDescent="0.2">
      <c r="A39" s="113" t="s">
        <v>55</v>
      </c>
      <c r="B39" s="314"/>
      <c r="C39" s="313" t="s">
        <v>192</v>
      </c>
      <c r="D39" s="372">
        <f>'Data (Layer 1)'!F39/'Data (Layer 1)'!$AH39*100</f>
        <v>0</v>
      </c>
      <c r="E39" s="372">
        <f>'Data (Layer 1)'!G39/'Data (Layer 1)'!$AH39*100</f>
        <v>0.18122825991640115</v>
      </c>
      <c r="F39" s="372">
        <f>'Data (Layer 1)'!H39/'Data (Layer 1)'!$AH39*100</f>
        <v>97.006810674929113</v>
      </c>
      <c r="G39" s="372">
        <f>'Data (Layer 1)'!I39/'Data (Layer 1)'!$AH39*100</f>
        <v>0</v>
      </c>
      <c r="H39" s="372">
        <f>'Data (Layer 1)'!J39/'Data (Layer 1)'!$AH39*100</f>
        <v>0</v>
      </c>
      <c r="I39" s="372">
        <f>'Data (Layer 1)'!K39/'Data (Layer 1)'!$AH39*100</f>
        <v>0</v>
      </c>
      <c r="J39" s="372">
        <f>'Data (Layer 1)'!L39/'Data (Layer 1)'!$AH39*100</f>
        <v>0</v>
      </c>
      <c r="K39" s="372">
        <f>'Data (Layer 1)'!M39/'Data (Layer 1)'!$AH39*100</f>
        <v>0</v>
      </c>
      <c r="L39" s="372">
        <f>'Data (Layer 1)'!N39/'Data (Layer 1)'!$AH39*100</f>
        <v>0</v>
      </c>
      <c r="M39" s="372">
        <f>'Data (Layer 1)'!O39/'Data (Layer 1)'!$AH39*100</f>
        <v>0</v>
      </c>
      <c r="N39" s="372">
        <f>'Data (Layer 1)'!P39/'Data (Layer 1)'!$AH39*100</f>
        <v>0</v>
      </c>
      <c r="O39" s="372">
        <f>'Data (Layer 1)'!Q39/'Data (Layer 1)'!$AH39*100</f>
        <v>0.93537166408465111</v>
      </c>
      <c r="P39" s="372">
        <f>'Data (Layer 1)'!R39/'Data (Layer 1)'!$AH39*100</f>
        <v>98.123410598930178</v>
      </c>
      <c r="Q39" s="372">
        <f>'Data (Layer 1)'!S39/'Data (Layer 1)'!$AH39*100</f>
        <v>0.58460729005290701</v>
      </c>
      <c r="R39" s="372">
        <f>'Data (Layer 1)'!T39/'Data (Layer 1)'!$AH39*100</f>
        <v>0</v>
      </c>
      <c r="S39" s="372">
        <f>'Data (Layer 1)'!U39/'Data (Layer 1)'!$AH39*100</f>
        <v>0</v>
      </c>
      <c r="T39" s="372">
        <f>'Data (Layer 1)'!V39/'Data (Layer 1)'!$AH39*100</f>
        <v>2.0461255151851744E-2</v>
      </c>
      <c r="U39" s="372">
        <f>'Data (Layer 1)'!W39/'Data (Layer 1)'!$AH39*100</f>
        <v>2.0461255151851744E-2</v>
      </c>
      <c r="V39" s="372">
        <f>'Data (Layer 1)'!X39/'Data (Layer 1)'!$AH39*100</f>
        <v>0</v>
      </c>
      <c r="W39" s="372">
        <f>'Data (Layer 1)'!Y39/'Data (Layer 1)'!$AH39*100</f>
        <v>0.35661044693227328</v>
      </c>
      <c r="X39" s="372">
        <f>'Data (Layer 1)'!Z39/'Data (Layer 1)'!$AH39*100</f>
        <v>0</v>
      </c>
      <c r="Y39" s="372">
        <f>'Data (Layer 1)'!AA39/'Data (Layer 1)'!$AH39*100</f>
        <v>0</v>
      </c>
      <c r="Z39" s="372">
        <f>'Data (Layer 1)'!AB39/'Data (Layer 1)'!$AH39*100</f>
        <v>0</v>
      </c>
      <c r="AA39" s="372">
        <f>'Data (Layer 1)'!AC39/'Data (Layer 1)'!$AH39*100</f>
        <v>2.5985794042851715</v>
      </c>
      <c r="AB39" s="372">
        <f>'Data (Layer 1)'!AD39/'Data (Layer 1)'!$AH39*100</f>
        <v>-1.683668995352372</v>
      </c>
      <c r="AC39" s="372">
        <f>'Data (Layer 1)'!AE39/'Data (Layer 1)'!$AH39*100</f>
        <v>1.2715208558650726</v>
      </c>
      <c r="AD39" s="372">
        <f>'Data (Layer 1)'!AF39/'Data (Layer 1)'!$AH39*100</f>
        <v>0</v>
      </c>
      <c r="AE39" s="372">
        <f>'Data (Layer 1)'!AG39/'Data (Layer 1)'!$AH39*100</f>
        <v>1.8765894010698312</v>
      </c>
      <c r="AF39" s="442">
        <f>'Data (Layer 1)'!AH39/'Data (Layer 1)'!$AH39*100</f>
        <v>100</v>
      </c>
      <c r="AH39" s="30"/>
      <c r="AI39" s="30"/>
      <c r="AJ39" s="30"/>
      <c r="AK39" s="30"/>
      <c r="AL39" s="30"/>
      <c r="AM39" s="30"/>
    </row>
    <row r="40" spans="1:39" x14ac:dyDescent="0.2">
      <c r="A40" s="113" t="s">
        <v>56</v>
      </c>
      <c r="B40" s="314"/>
      <c r="C40" s="313" t="s">
        <v>193</v>
      </c>
      <c r="D40" s="372">
        <f>'Data (Layer 1)'!F40/'Data (Layer 1)'!$AH40*100</f>
        <v>-1.645225136071252</v>
      </c>
      <c r="E40" s="372">
        <f>'Data (Layer 1)'!G40/'Data (Layer 1)'!$AH40*100</f>
        <v>-1.1504205838693715</v>
      </c>
      <c r="F40" s="372">
        <f>'Data (Layer 1)'!H40/'Data (Layer 1)'!$AH40*100</f>
        <v>104.48416625432955</v>
      </c>
      <c r="G40" s="372">
        <f>'Data (Layer 1)'!I40/'Data (Layer 1)'!$AH40*100</f>
        <v>0</v>
      </c>
      <c r="H40" s="372">
        <f>'Data (Layer 1)'!J40/'Data (Layer 1)'!$AH40*100</f>
        <v>0</v>
      </c>
      <c r="I40" s="372">
        <f>'Data (Layer 1)'!K40/'Data (Layer 1)'!$AH40*100</f>
        <v>0</v>
      </c>
      <c r="J40" s="372">
        <f>'Data (Layer 1)'!L40/'Data (Layer 1)'!$AH40*100</f>
        <v>0</v>
      </c>
      <c r="K40" s="372">
        <f>'Data (Layer 1)'!M40/'Data (Layer 1)'!$AH40*100</f>
        <v>0</v>
      </c>
      <c r="L40" s="372">
        <f>'Data (Layer 1)'!N40/'Data (Layer 1)'!$AH40*100</f>
        <v>0</v>
      </c>
      <c r="M40" s="372">
        <f>'Data (Layer 1)'!O40/'Data (Layer 1)'!$AH40*100</f>
        <v>0</v>
      </c>
      <c r="N40" s="372">
        <f>'Data (Layer 1)'!P40/'Data (Layer 1)'!$AH40*100</f>
        <v>0</v>
      </c>
      <c r="O40" s="372">
        <f>'Data (Layer 1)'!Q40/'Data (Layer 1)'!$AH40*100</f>
        <v>-0.70509648688767934</v>
      </c>
      <c r="P40" s="372">
        <f>'Data (Layer 1)'!R40/'Data (Layer 1)'!$AH40*100</f>
        <v>100.98342404750125</v>
      </c>
      <c r="Q40" s="372">
        <f>'Data (Layer 1)'!S40/'Data (Layer 1)'!$AH40*100</f>
        <v>-0.2102919346857991</v>
      </c>
      <c r="R40" s="372">
        <f>'Data (Layer 1)'!T40/'Data (Layer 1)'!$AH40*100</f>
        <v>0.48243443839683325</v>
      </c>
      <c r="S40" s="372">
        <f>'Data (Layer 1)'!U40/'Data (Layer 1)'!$AH40*100</f>
        <v>0.27832756061355768</v>
      </c>
      <c r="T40" s="372">
        <f>'Data (Layer 1)'!V40/'Data (Layer 1)'!$AH40*100</f>
        <v>-3.7110341415141017E-2</v>
      </c>
      <c r="U40" s="372">
        <f>'Data (Layer 1)'!W40/'Data (Layer 1)'!$AH40*100</f>
        <v>0.72365165759524985</v>
      </c>
      <c r="V40" s="372">
        <f>'Data (Layer 1)'!X40/'Data (Layer 1)'!$AH40*100</f>
        <v>0</v>
      </c>
      <c r="W40" s="372">
        <f>'Data (Layer 1)'!Y40/'Data (Layer 1)'!$AH40*100</f>
        <v>0</v>
      </c>
      <c r="X40" s="372">
        <f>'Data (Layer 1)'!Z40/'Data (Layer 1)'!$AH40*100</f>
        <v>0</v>
      </c>
      <c r="Y40" s="372">
        <f>'Data (Layer 1)'!AA40/'Data (Layer 1)'!$AH40*100</f>
        <v>0</v>
      </c>
      <c r="Z40" s="372">
        <f>'Data (Layer 1)'!AB40/'Data (Layer 1)'!$AH40*100</f>
        <v>0</v>
      </c>
      <c r="AA40" s="372">
        <f>'Data (Layer 1)'!AC40/'Data (Layer 1)'!$AH40*100</f>
        <v>0</v>
      </c>
      <c r="AB40" s="372">
        <f>'Data (Layer 1)'!AD40/'Data (Layer 1)'!$AH40*100</f>
        <v>-1.6885205343889165</v>
      </c>
      <c r="AC40" s="372">
        <f>'Data (Layer 1)'!AE40/'Data (Layer 1)'!$AH40*100</f>
        <v>-1.6885205343889165</v>
      </c>
      <c r="AD40" s="372">
        <f>'Data (Layer 1)'!AF40/'Data (Layer 1)'!$AH40*100</f>
        <v>0.19173676397822861</v>
      </c>
      <c r="AE40" s="372">
        <f>'Data (Layer 1)'!AG40/'Data (Layer 1)'!$AH40*100</f>
        <v>-0.98342404750123702</v>
      </c>
      <c r="AF40" s="442">
        <f>'Data (Layer 1)'!AH40/'Data (Layer 1)'!$AH40*100</f>
        <v>100</v>
      </c>
      <c r="AH40" s="30"/>
      <c r="AI40" s="30"/>
      <c r="AJ40" s="30"/>
      <c r="AK40" s="30"/>
      <c r="AL40" s="30"/>
      <c r="AM40" s="30"/>
    </row>
    <row r="41" spans="1:39" x14ac:dyDescent="0.2">
      <c r="A41" s="113" t="s">
        <v>57</v>
      </c>
      <c r="B41" s="314"/>
      <c r="C41" s="313" t="s">
        <v>181</v>
      </c>
      <c r="D41" s="459">
        <f>'Data (Layer 1)'!F41/'Data (Layer 1)'!$AH$12*100</f>
        <v>0.13213189345996801</v>
      </c>
      <c r="E41" s="459">
        <f>'Data (Layer 1)'!G41/'Data (Layer 1)'!$AH$12*100</f>
        <v>0.12319063751154913</v>
      </c>
      <c r="F41" s="459">
        <f>'Data (Layer 1)'!H41/'Data (Layer 1)'!$AH$12*100</f>
        <v>8.0938235790854094</v>
      </c>
      <c r="G41" s="459">
        <f>'Data (Layer 1)'!I41/'Data (Layer 1)'!$AH$12*100</f>
        <v>0</v>
      </c>
      <c r="H41" s="459">
        <f>'Data (Layer 1)'!J41/'Data (Layer 1)'!$AH$12*100</f>
        <v>0</v>
      </c>
      <c r="I41" s="459">
        <f>'Data (Layer 1)'!K41/'Data (Layer 1)'!$AH$12*100</f>
        <v>0</v>
      </c>
      <c r="J41" s="459">
        <f>'Data (Layer 1)'!L41/'Data (Layer 1)'!$AH$12*100</f>
        <v>0</v>
      </c>
      <c r="K41" s="459">
        <f>'Data (Layer 1)'!M41/'Data (Layer 1)'!$AH$12*100</f>
        <v>0</v>
      </c>
      <c r="L41" s="459">
        <f>'Data (Layer 1)'!N41/'Data (Layer 1)'!$AH$12*100</f>
        <v>0</v>
      </c>
      <c r="M41" s="459">
        <f>'Data (Layer 1)'!O41/'Data (Layer 1)'!$AH$12*100</f>
        <v>0</v>
      </c>
      <c r="N41" s="459">
        <f>'Data (Layer 1)'!P41/'Data (Layer 1)'!$AH$12*100</f>
        <v>0</v>
      </c>
      <c r="O41" s="459">
        <f>'Data (Layer 1)'!Q41/'Data (Layer 1)'!$AH$12*100</f>
        <v>0.21558361564521095</v>
      </c>
      <c r="P41" s="459">
        <f>'Data (Layer 1)'!R41/'Data (Layer 1)'!$AH$12*100</f>
        <v>8.5647297257021382</v>
      </c>
      <c r="Q41" s="459">
        <f>'Data (Layer 1)'!S41/'Data (Layer 1)'!$AH$12*100</f>
        <v>0.11623632732944554</v>
      </c>
      <c r="R41" s="459">
        <f>'Data (Layer 1)'!T41/'Data (Layer 1)'!$AH$12*100</f>
        <v>-3.8745442443148516E-2</v>
      </c>
      <c r="S41" s="459">
        <f>'Data (Layer 1)'!U41/'Data (Layer 1)'!$AH$12*100</f>
        <v>-2.2353139871047221E-2</v>
      </c>
      <c r="T41" s="459">
        <f>'Data (Layer 1)'!V41/'Data (Layer 1)'!$AH$12*100</f>
        <v>6.4575737405247521E-3</v>
      </c>
      <c r="U41" s="459">
        <f>'Data (Layer 1)'!W41/'Data (Layer 1)'!$AH$12*100</f>
        <v>-5.4641008573670984E-2</v>
      </c>
      <c r="V41" s="459">
        <f>'Data (Layer 1)'!X41/'Data (Layer 1)'!$AH$12*100</f>
        <v>0</v>
      </c>
      <c r="W41" s="459">
        <f>'Data (Layer 1)'!Y41/'Data (Layer 1)'!$AH$12*100</f>
        <v>6.0601845872616911E-2</v>
      </c>
      <c r="X41" s="459">
        <f>'Data (Layer 1)'!Z41/'Data (Layer 1)'!$AH$12*100</f>
        <v>0</v>
      </c>
      <c r="Y41" s="459">
        <f>'Data (Layer 1)'!AA41/'Data (Layer 1)'!$AH$12*100</f>
        <v>0</v>
      </c>
      <c r="Z41" s="459">
        <f>'Data (Layer 1)'!AB41/'Data (Layer 1)'!$AH$12*100</f>
        <v>0</v>
      </c>
      <c r="AA41" s="459">
        <f>'Data (Layer 1)'!AC41/'Data (Layer 1)'!$AH$12*100</f>
        <v>0.44159869656357731</v>
      </c>
      <c r="AB41" s="459">
        <f>'Data (Layer 1)'!AD41/'Data (Layer 1)'!$AH$12*100</f>
        <v>-0.1505111417983846</v>
      </c>
      <c r="AC41" s="459">
        <f>'Data (Layer 1)'!AE41/'Data (Layer 1)'!$AH$12*100</f>
        <v>0.35168940063780962</v>
      </c>
      <c r="AD41" s="459">
        <f>'Data (Layer 1)'!AF41/'Data (Layer 1)'!$AH$12*100</f>
        <v>-1.5398829688943641E-2</v>
      </c>
      <c r="AE41" s="459">
        <f>'Data (Layer 1)'!AG41/'Data (Layer 1)'!$AH$12*100</f>
        <v>0.39788588970464051</v>
      </c>
      <c r="AF41" s="357">
        <f>'Data (Layer 1)'!AH41/'Data (Layer 1)'!$AH$12*100</f>
        <v>8.9626156154067775</v>
      </c>
      <c r="AH41" s="30"/>
      <c r="AI41" s="30"/>
      <c r="AJ41" s="30"/>
      <c r="AK41" s="30"/>
      <c r="AL41" s="30"/>
      <c r="AM41" s="30"/>
    </row>
    <row r="42" spans="1:39" x14ac:dyDescent="0.2">
      <c r="A42" s="80" t="s">
        <v>0</v>
      </c>
      <c r="B42" s="314" t="s">
        <v>70</v>
      </c>
      <c r="C42" s="313" t="s">
        <v>71</v>
      </c>
      <c r="D42" s="397"/>
      <c r="E42" s="397"/>
      <c r="F42" s="397"/>
      <c r="G42" s="397"/>
      <c r="H42" s="397"/>
      <c r="I42" s="397"/>
      <c r="J42" s="397"/>
      <c r="K42" s="397"/>
      <c r="L42" s="397"/>
      <c r="M42" s="397"/>
      <c r="N42" s="397"/>
      <c r="O42" s="397"/>
      <c r="P42" s="397"/>
      <c r="Q42" s="397"/>
      <c r="R42" s="397"/>
      <c r="S42" s="397"/>
      <c r="T42" s="397"/>
      <c r="U42" s="397"/>
      <c r="V42" s="397"/>
      <c r="W42" s="397"/>
      <c r="X42" s="397"/>
      <c r="Y42" s="397"/>
      <c r="Z42" s="397"/>
      <c r="AA42" s="397"/>
      <c r="AB42" s="397"/>
      <c r="AC42" s="397"/>
      <c r="AD42" s="397"/>
      <c r="AE42" s="397"/>
      <c r="AF42" s="410"/>
      <c r="AH42" s="30"/>
      <c r="AI42" s="30"/>
      <c r="AJ42" s="30"/>
      <c r="AK42" s="30"/>
      <c r="AL42" s="30"/>
      <c r="AM42" s="30"/>
    </row>
    <row r="43" spans="1:39" x14ac:dyDescent="0.2">
      <c r="A43" s="113" t="s">
        <v>55</v>
      </c>
      <c r="B43" s="314"/>
      <c r="C43" s="313" t="s">
        <v>194</v>
      </c>
      <c r="D43" s="372">
        <f>'Data (Layer 1)'!F43/'Data (Layer 1)'!$AH43*100</f>
        <v>0</v>
      </c>
      <c r="E43" s="372">
        <f>'Data (Layer 1)'!G43/'Data (Layer 1)'!$AH43*100</f>
        <v>7.6247040410931416E-2</v>
      </c>
      <c r="F43" s="372">
        <f>'Data (Layer 1)'!H43/'Data (Layer 1)'!$AH43*100</f>
        <v>97.905212889762822</v>
      </c>
      <c r="G43" s="372">
        <f>'Data (Layer 1)'!I43/'Data (Layer 1)'!$AH43*100</f>
        <v>0</v>
      </c>
      <c r="H43" s="372">
        <f>'Data (Layer 1)'!J43/'Data (Layer 1)'!$AH43*100</f>
        <v>0</v>
      </c>
      <c r="I43" s="372">
        <f>'Data (Layer 1)'!K43/'Data (Layer 1)'!$AH43*100</f>
        <v>0</v>
      </c>
      <c r="J43" s="372">
        <f>'Data (Layer 1)'!L43/'Data (Layer 1)'!$AH43*100</f>
        <v>0</v>
      </c>
      <c r="K43" s="372">
        <f>'Data (Layer 1)'!M43/'Data (Layer 1)'!$AH43*100</f>
        <v>0</v>
      </c>
      <c r="L43" s="372">
        <f>'Data (Layer 1)'!N43/'Data (Layer 1)'!$AH43*100</f>
        <v>0</v>
      </c>
      <c r="M43" s="372">
        <f>'Data (Layer 1)'!O43/'Data (Layer 1)'!$AH43*100</f>
        <v>0</v>
      </c>
      <c r="N43" s="372">
        <f>'Data (Layer 1)'!P43/'Data (Layer 1)'!$AH43*100</f>
        <v>0</v>
      </c>
      <c r="O43" s="372">
        <f>'Data (Layer 1)'!Q43/'Data (Layer 1)'!$AH43*100</f>
        <v>8.0260042537822554E-2</v>
      </c>
      <c r="P43" s="372">
        <f>'Data (Layer 1)'!R43/'Data (Layer 1)'!$AH43*100</f>
        <v>98.061719972711586</v>
      </c>
      <c r="Q43" s="372">
        <f>'Data (Layer 1)'!S43/'Data (Layer 1)'!$AH43*100</f>
        <v>0.3852482041815482</v>
      </c>
      <c r="R43" s="372">
        <f>'Data (Layer 1)'!T43/'Data (Layer 1)'!$AH43*100</f>
        <v>0</v>
      </c>
      <c r="S43" s="372">
        <f>'Data (Layer 1)'!U43/'Data (Layer 1)'!$AH43*100</f>
        <v>0</v>
      </c>
      <c r="T43" s="372">
        <f>'Data (Layer 1)'!V43/'Data (Layer 1)'!$AH43*100</f>
        <v>0.70227537220594727</v>
      </c>
      <c r="U43" s="372">
        <f>'Data (Layer 1)'!W43/'Data (Layer 1)'!$AH43*100</f>
        <v>0.70227537220594727</v>
      </c>
      <c r="V43" s="372">
        <f>'Data (Layer 1)'!X43/'Data (Layer 1)'!$AH43*100</f>
        <v>0</v>
      </c>
      <c r="W43" s="372">
        <f>'Data (Layer 1)'!Y43/'Data (Layer 1)'!$AH43*100</f>
        <v>0</v>
      </c>
      <c r="X43" s="372">
        <f>'Data (Layer 1)'!Z43/'Data (Layer 1)'!$AH43*100</f>
        <v>0</v>
      </c>
      <c r="Y43" s="372">
        <f>'Data (Layer 1)'!AA43/'Data (Layer 1)'!$AH43*100</f>
        <v>0</v>
      </c>
      <c r="Z43" s="372">
        <f>'Data (Layer 1)'!AB43/'Data (Layer 1)'!$AH43*100</f>
        <v>0</v>
      </c>
      <c r="AA43" s="372">
        <f>'Data (Layer 1)'!AC43/'Data (Layer 1)'!$AH43*100</f>
        <v>1.7255909145631847</v>
      </c>
      <c r="AB43" s="372">
        <f>'Data (Layer 1)'!AD43/'Data (Layer 1)'!$AH43*100</f>
        <v>-0.87483446366226569</v>
      </c>
      <c r="AC43" s="372">
        <f>'Data (Layer 1)'!AE43/'Data (Layer 1)'!$AH43*100</f>
        <v>0.85075645090091889</v>
      </c>
      <c r="AD43" s="372">
        <f>'Data (Layer 1)'!AF43/'Data (Layer 1)'!$AH43*100</f>
        <v>0</v>
      </c>
      <c r="AE43" s="372">
        <f>'Data (Layer 1)'!AG43/'Data (Layer 1)'!$AH43*100</f>
        <v>1.9382800272884144</v>
      </c>
      <c r="AF43" s="442">
        <f>'Data (Layer 1)'!AH43/'Data (Layer 1)'!$AH43*100</f>
        <v>100</v>
      </c>
      <c r="AH43" s="30"/>
      <c r="AI43" s="30"/>
      <c r="AJ43" s="30"/>
      <c r="AK43" s="30"/>
      <c r="AL43" s="30"/>
      <c r="AM43" s="30"/>
    </row>
    <row r="44" spans="1:39" x14ac:dyDescent="0.2">
      <c r="A44" s="113" t="s">
        <v>56</v>
      </c>
      <c r="B44" s="314"/>
      <c r="C44" s="313" t="s">
        <v>195</v>
      </c>
      <c r="D44" s="372">
        <f>'Data (Layer 1)'!F44/'Data (Layer 1)'!$AH44*100</f>
        <v>-1.8439989719866359</v>
      </c>
      <c r="E44" s="372">
        <f>'Data (Layer 1)'!G44/'Data (Layer 1)'!$AH44*100</f>
        <v>-0.16062708815214596</v>
      </c>
      <c r="F44" s="372">
        <f>'Data (Layer 1)'!H44/'Data (Layer 1)'!$AH44*100</f>
        <v>100.96376252891288</v>
      </c>
      <c r="G44" s="372">
        <f>'Data (Layer 1)'!I44/'Data (Layer 1)'!$AH44*100</f>
        <v>0</v>
      </c>
      <c r="H44" s="372">
        <f>'Data (Layer 1)'!J44/'Data (Layer 1)'!$AH44*100</f>
        <v>0</v>
      </c>
      <c r="I44" s="372">
        <f>'Data (Layer 1)'!K44/'Data (Layer 1)'!$AH44*100</f>
        <v>0</v>
      </c>
      <c r="J44" s="372">
        <f>'Data (Layer 1)'!L44/'Data (Layer 1)'!$AH44*100</f>
        <v>0</v>
      </c>
      <c r="K44" s="372">
        <f>'Data (Layer 1)'!M44/'Data (Layer 1)'!$AH44*100</f>
        <v>0</v>
      </c>
      <c r="L44" s="372">
        <f>'Data (Layer 1)'!N44/'Data (Layer 1)'!$AH44*100</f>
        <v>0</v>
      </c>
      <c r="M44" s="372">
        <f>'Data (Layer 1)'!O44/'Data (Layer 1)'!$AH44*100</f>
        <v>0</v>
      </c>
      <c r="N44" s="372">
        <f>'Data (Layer 1)'!P44/'Data (Layer 1)'!$AH44*100</f>
        <v>0</v>
      </c>
      <c r="O44" s="372">
        <f>'Data (Layer 1)'!Q44/'Data (Layer 1)'!$AH44*100</f>
        <v>-0.30197892572603441</v>
      </c>
      <c r="P44" s="372">
        <f>'Data (Layer 1)'!R44/'Data (Layer 1)'!$AH44*100</f>
        <v>98.657157543048058</v>
      </c>
      <c r="Q44" s="372">
        <f>'Data (Layer 1)'!S44/'Data (Layer 1)'!$AH44*100</f>
        <v>0.2313030069390902</v>
      </c>
      <c r="R44" s="372">
        <f>'Data (Layer 1)'!T44/'Data (Layer 1)'!$AH44*100</f>
        <v>0.30197892572603441</v>
      </c>
      <c r="S44" s="372">
        <f>'Data (Layer 1)'!U44/'Data (Layer 1)'!$AH44*100</f>
        <v>0.22487792341300436</v>
      </c>
      <c r="T44" s="372">
        <f>'Data (Layer 1)'!V44/'Data (Layer 1)'!$AH44*100</f>
        <v>0.59110768439989714</v>
      </c>
      <c r="U44" s="372">
        <f>'Data (Layer 1)'!W44/'Data (Layer 1)'!$AH44*100</f>
        <v>1.1179645335389361</v>
      </c>
      <c r="V44" s="372">
        <f>'Data (Layer 1)'!X44/'Data (Layer 1)'!$AH44*100</f>
        <v>0</v>
      </c>
      <c r="W44" s="372">
        <f>'Data (Layer 1)'!Y44/'Data (Layer 1)'!$AH44*100</f>
        <v>0</v>
      </c>
      <c r="X44" s="372">
        <f>'Data (Layer 1)'!Z44/'Data (Layer 1)'!$AH44*100</f>
        <v>0</v>
      </c>
      <c r="Y44" s="372">
        <f>'Data (Layer 1)'!AA44/'Data (Layer 1)'!$AH44*100</f>
        <v>0</v>
      </c>
      <c r="Z44" s="372">
        <f>'Data (Layer 1)'!AB44/'Data (Layer 1)'!$AH44*100</f>
        <v>0</v>
      </c>
      <c r="AA44" s="372">
        <f>'Data (Layer 1)'!AC44/'Data (Layer 1)'!$AH44*100</f>
        <v>0</v>
      </c>
      <c r="AB44" s="372">
        <f>'Data (Layer 1)'!AD44/'Data (Layer 1)'!$AH44*100</f>
        <v>-0.14135183757388844</v>
      </c>
      <c r="AC44" s="372">
        <f>'Data (Layer 1)'!AE44/'Data (Layer 1)'!$AH44*100</f>
        <v>-0.14135183757388844</v>
      </c>
      <c r="AD44" s="372">
        <f>'Data (Layer 1)'!AF44/'Data (Layer 1)'!$AH44*100</f>
        <v>0.13492675404780261</v>
      </c>
      <c r="AE44" s="372">
        <f>'Data (Layer 1)'!AG44/'Data (Layer 1)'!$AH44*100</f>
        <v>1.3428424569519404</v>
      </c>
      <c r="AF44" s="442">
        <f>'Data (Layer 1)'!AH44/'Data (Layer 1)'!$AH44*100</f>
        <v>100</v>
      </c>
      <c r="AH44" s="30"/>
      <c r="AI44" s="30"/>
      <c r="AJ44" s="30"/>
      <c r="AK44" s="30"/>
      <c r="AL44" s="30"/>
      <c r="AM44" s="30"/>
    </row>
    <row r="45" spans="1:39" x14ac:dyDescent="0.2">
      <c r="A45" s="113" t="s">
        <v>57</v>
      </c>
      <c r="B45" s="314"/>
      <c r="C45" s="313" t="s">
        <v>181</v>
      </c>
      <c r="D45" s="459">
        <f>'Data (Layer 1)'!F45/'Data (Layer 1)'!$AH$12*100</f>
        <v>0.14256335873312337</v>
      </c>
      <c r="E45" s="459">
        <f>'Data (Layer 1)'!G45/'Data (Layer 1)'!$AH$12*100</f>
        <v>2.1856403429468395E-2</v>
      </c>
      <c r="F45" s="459">
        <f>'Data (Layer 1)'!H45/'Data (Layer 1)'!$AH$12*100</f>
        <v>4.3131625222289554</v>
      </c>
      <c r="G45" s="459">
        <f>'Data (Layer 1)'!I45/'Data (Layer 1)'!$AH$12*100</f>
        <v>0</v>
      </c>
      <c r="H45" s="459">
        <f>'Data (Layer 1)'!J45/'Data (Layer 1)'!$AH$12*100</f>
        <v>0</v>
      </c>
      <c r="I45" s="459">
        <f>'Data (Layer 1)'!K45/'Data (Layer 1)'!$AH$12*100</f>
        <v>0</v>
      </c>
      <c r="J45" s="459">
        <f>'Data (Layer 1)'!L45/'Data (Layer 1)'!$AH$12*100</f>
        <v>0</v>
      </c>
      <c r="K45" s="459">
        <f>'Data (Layer 1)'!M45/'Data (Layer 1)'!$AH$12*100</f>
        <v>0</v>
      </c>
      <c r="L45" s="459">
        <f>'Data (Layer 1)'!N45/'Data (Layer 1)'!$AH$12*100</f>
        <v>0</v>
      </c>
      <c r="M45" s="459">
        <f>'Data (Layer 1)'!O45/'Data (Layer 1)'!$AH$12*100</f>
        <v>0</v>
      </c>
      <c r="N45" s="459">
        <f>'Data (Layer 1)'!P45/'Data (Layer 1)'!$AH$12*100</f>
        <v>0</v>
      </c>
      <c r="O45" s="459">
        <f>'Data (Layer 1)'!Q45/'Data (Layer 1)'!$AH$12*100</f>
        <v>3.3281341585781415E-2</v>
      </c>
      <c r="P45" s="459">
        <f>'Data (Layer 1)'!R45/'Data (Layer 1)'!$AH$12*100</f>
        <v>4.5108636259773283</v>
      </c>
      <c r="Q45" s="459">
        <f>'Data (Layer 1)'!S45/'Data (Layer 1)'!$AH$12*100</f>
        <v>2.9804186494729629E-2</v>
      </c>
      <c r="R45" s="459">
        <f>'Data (Layer 1)'!T45/'Data (Layer 1)'!$AH$12*100</f>
        <v>-2.3346612754204875E-2</v>
      </c>
      <c r="S45" s="459">
        <f>'Data (Layer 1)'!U45/'Data (Layer 1)'!$AH$12*100</f>
        <v>-1.7385775455258948E-2</v>
      </c>
      <c r="T45" s="459">
        <f>'Data (Layer 1)'!V45/'Data (Layer 1)'!$AH$12*100</f>
        <v>4.1229124651042649E-2</v>
      </c>
      <c r="U45" s="459">
        <f>'Data (Layer 1)'!W45/'Data (Layer 1)'!$AH$12*100</f>
        <v>4.9673644157882712E-4</v>
      </c>
      <c r="V45" s="459">
        <f>'Data (Layer 1)'!X45/'Data (Layer 1)'!$AH$12*100</f>
        <v>0</v>
      </c>
      <c r="W45" s="459">
        <f>'Data (Layer 1)'!Y45/'Data (Layer 1)'!$AH$12*100</f>
        <v>0</v>
      </c>
      <c r="X45" s="459">
        <f>'Data (Layer 1)'!Z45/'Data (Layer 1)'!$AH$12*100</f>
        <v>0</v>
      </c>
      <c r="Y45" s="459">
        <f>'Data (Layer 1)'!AA45/'Data (Layer 1)'!$AH$12*100</f>
        <v>0</v>
      </c>
      <c r="Z45" s="459">
        <f>'Data (Layer 1)'!AB45/'Data (Layer 1)'!$AH$12*100</f>
        <v>0</v>
      </c>
      <c r="AA45" s="459">
        <f>'Data (Layer 1)'!AC45/'Data (Layer 1)'!$AH$12*100</f>
        <v>0.21359666987889564</v>
      </c>
      <c r="AB45" s="459">
        <f>'Data (Layer 1)'!AD45/'Data (Layer 1)'!$AH$12*100</f>
        <v>-9.7360342549450113E-2</v>
      </c>
      <c r="AC45" s="459">
        <f>'Data (Layer 1)'!AE45/'Data (Layer 1)'!$AH$12*100</f>
        <v>0.11623632732944554</v>
      </c>
      <c r="AD45" s="459">
        <f>'Data (Layer 1)'!AF45/'Data (Layer 1)'!$AH$12*100</f>
        <v>-1.0431465273155369E-2</v>
      </c>
      <c r="AE45" s="459">
        <f>'Data (Layer 1)'!AG45/'Data (Layer 1)'!$AH$12*100</f>
        <v>0.13610578499259862</v>
      </c>
      <c r="AF45" s="357">
        <f>'Data (Layer 1)'!AH45/'Data (Layer 1)'!$AH$12*100</f>
        <v>4.6469694109699278</v>
      </c>
      <c r="AH45" s="30"/>
      <c r="AI45" s="30"/>
      <c r="AJ45" s="30"/>
      <c r="AK45" s="30"/>
      <c r="AL45" s="30"/>
      <c r="AM45" s="30"/>
    </row>
    <row r="46" spans="1:39" x14ac:dyDescent="0.2">
      <c r="A46" s="80" t="s">
        <v>0</v>
      </c>
      <c r="B46" s="314" t="s">
        <v>72</v>
      </c>
      <c r="C46" s="313" t="s">
        <v>73</v>
      </c>
      <c r="D46" s="397"/>
      <c r="E46" s="397"/>
      <c r="F46" s="397"/>
      <c r="G46" s="397"/>
      <c r="H46" s="397"/>
      <c r="I46" s="397"/>
      <c r="J46" s="397"/>
      <c r="K46" s="397"/>
      <c r="L46" s="397"/>
      <c r="M46" s="397"/>
      <c r="N46" s="397"/>
      <c r="O46" s="397"/>
      <c r="P46" s="397"/>
      <c r="Q46" s="397"/>
      <c r="R46" s="397"/>
      <c r="S46" s="397"/>
      <c r="T46" s="397"/>
      <c r="U46" s="397"/>
      <c r="V46" s="397"/>
      <c r="W46" s="397"/>
      <c r="X46" s="397"/>
      <c r="Y46" s="397"/>
      <c r="Z46" s="397"/>
      <c r="AA46" s="397"/>
      <c r="AB46" s="397"/>
      <c r="AC46" s="397"/>
      <c r="AD46" s="397"/>
      <c r="AE46" s="397"/>
      <c r="AF46" s="410"/>
      <c r="AH46" s="30"/>
      <c r="AI46" s="30"/>
      <c r="AJ46" s="30"/>
      <c r="AK46" s="30"/>
      <c r="AL46" s="30"/>
      <c r="AM46" s="30"/>
    </row>
    <row r="47" spans="1:39" x14ac:dyDescent="0.2">
      <c r="A47" s="113" t="s">
        <v>55</v>
      </c>
      <c r="B47" s="314"/>
      <c r="C47" s="313" t="s">
        <v>196</v>
      </c>
      <c r="D47" s="372">
        <f>'Data (Layer 1)'!F47/'Data (Layer 1)'!$AH47*100</f>
        <v>0.74090960902769865</v>
      </c>
      <c r="E47" s="372">
        <f>'Data (Layer 1)'!G47/'Data (Layer 1)'!$AH47*100</f>
        <v>0.99167901516015045</v>
      </c>
      <c r="F47" s="372">
        <f>'Data (Layer 1)'!H47/'Data (Layer 1)'!$AH47*100</f>
        <v>91.166077738515909</v>
      </c>
      <c r="G47" s="372">
        <f>'Data (Layer 1)'!I47/'Data (Layer 1)'!$AH47*100</f>
        <v>0</v>
      </c>
      <c r="H47" s="372">
        <f>'Data (Layer 1)'!J47/'Data (Layer 1)'!$AH47*100</f>
        <v>0</v>
      </c>
      <c r="I47" s="372">
        <f>'Data (Layer 1)'!K47/'Data (Layer 1)'!$AH47*100</f>
        <v>2.2797218739313806E-2</v>
      </c>
      <c r="J47" s="372">
        <f>'Data (Layer 1)'!L47/'Data (Layer 1)'!$AH47*100</f>
        <v>0</v>
      </c>
      <c r="K47" s="372">
        <f>'Data (Layer 1)'!M47/'Data (Layer 1)'!$AH47*100</f>
        <v>0</v>
      </c>
      <c r="L47" s="372">
        <f>'Data (Layer 1)'!N47/'Data (Layer 1)'!$AH47*100</f>
        <v>0</v>
      </c>
      <c r="M47" s="372">
        <f>'Data (Layer 1)'!O47/'Data (Layer 1)'!$AH47*100</f>
        <v>0</v>
      </c>
      <c r="N47" s="372">
        <f>'Data (Layer 1)'!P47/'Data (Layer 1)'!$AH47*100</f>
        <v>2.2797218739313806E-2</v>
      </c>
      <c r="O47" s="372">
        <f>'Data (Layer 1)'!Q47/'Data (Layer 1)'!$AH47*100</f>
        <v>-1.1398609369656903E-2</v>
      </c>
      <c r="P47" s="372">
        <f>'Data (Layer 1)'!R47/'Data (Layer 1)'!$AH47*100</f>
        <v>92.9100649720734</v>
      </c>
      <c r="Q47" s="372">
        <f>'Data (Layer 1)'!S47/'Data (Layer 1)'!$AH47*100</f>
        <v>1.7781830616664767</v>
      </c>
      <c r="R47" s="372">
        <f>'Data (Layer 1)'!T47/'Data (Layer 1)'!$AH47*100</f>
        <v>0</v>
      </c>
      <c r="S47" s="372">
        <f>'Data (Layer 1)'!U47/'Data (Layer 1)'!$AH47*100</f>
        <v>0</v>
      </c>
      <c r="T47" s="372">
        <f>'Data (Layer 1)'!V47/'Data (Layer 1)'!$AH47*100</f>
        <v>0</v>
      </c>
      <c r="U47" s="372">
        <f>'Data (Layer 1)'!W47/'Data (Layer 1)'!$AH47*100</f>
        <v>0</v>
      </c>
      <c r="V47" s="372">
        <f>'Data (Layer 1)'!X47/'Data (Layer 1)'!$AH47*100</f>
        <v>0</v>
      </c>
      <c r="W47" s="372">
        <f>'Data (Layer 1)'!Y47/'Data (Layer 1)'!$AH47*100</f>
        <v>0</v>
      </c>
      <c r="X47" s="372">
        <f>'Data (Layer 1)'!Z47/'Data (Layer 1)'!$AH47*100</f>
        <v>0</v>
      </c>
      <c r="Y47" s="372">
        <f>'Data (Layer 1)'!AA47/'Data (Layer 1)'!$AH47*100</f>
        <v>0</v>
      </c>
      <c r="Z47" s="372">
        <f>'Data (Layer 1)'!AB47/'Data (Layer 1)'!$AH47*100</f>
        <v>0</v>
      </c>
      <c r="AA47" s="372">
        <f>'Data (Layer 1)'!AC47/'Data (Layer 1)'!$AH47*100</f>
        <v>5.4143394505870281</v>
      </c>
      <c r="AB47" s="372">
        <f>'Data (Layer 1)'!AD47/'Data (Layer 1)'!$AH47*100</f>
        <v>-0.10258748432691212</v>
      </c>
      <c r="AC47" s="372">
        <f>'Data (Layer 1)'!AE47/'Data (Layer 1)'!$AH47*100</f>
        <v>5.3117519662601165</v>
      </c>
      <c r="AD47" s="372">
        <f>'Data (Layer 1)'!AF47/'Data (Layer 1)'!$AH47*100</f>
        <v>0</v>
      </c>
      <c r="AE47" s="372">
        <f>'Data (Layer 1)'!AG47/'Data (Layer 1)'!$AH47*100</f>
        <v>7.0899350279265931</v>
      </c>
      <c r="AF47" s="442">
        <f>'Data (Layer 1)'!AH47/'Data (Layer 1)'!$AH47*100</f>
        <v>100</v>
      </c>
      <c r="AH47" s="30"/>
      <c r="AI47" s="30"/>
      <c r="AJ47" s="30"/>
      <c r="AK47" s="30"/>
      <c r="AL47" s="30"/>
      <c r="AM47" s="30"/>
    </row>
    <row r="48" spans="1:39" x14ac:dyDescent="0.2">
      <c r="A48" s="113" t="s">
        <v>56</v>
      </c>
      <c r="B48" s="314"/>
      <c r="C48" s="313" t="s">
        <v>197</v>
      </c>
      <c r="D48" s="372">
        <f>'Data (Layer 1)'!F48/'Data (Layer 1)'!$AH48*100</f>
        <v>0.60582372483877267</v>
      </c>
      <c r="E48" s="372">
        <f>'Data (Layer 1)'!G48/'Data (Layer 1)'!$AH48*100</f>
        <v>0.54719562243502051</v>
      </c>
      <c r="F48" s="372">
        <f>'Data (Layer 1)'!H48/'Data (Layer 1)'!$AH48*100</f>
        <v>95.446550713308582</v>
      </c>
      <c r="G48" s="372">
        <f>'Data (Layer 1)'!I48/'Data (Layer 1)'!$AH48*100</f>
        <v>0</v>
      </c>
      <c r="H48" s="372">
        <f>'Data (Layer 1)'!J48/'Data (Layer 1)'!$AH48*100</f>
        <v>0</v>
      </c>
      <c r="I48" s="372">
        <f>'Data (Layer 1)'!K48/'Data (Layer 1)'!$AH48*100</f>
        <v>0</v>
      </c>
      <c r="J48" s="372">
        <f>'Data (Layer 1)'!L48/'Data (Layer 1)'!$AH48*100</f>
        <v>0</v>
      </c>
      <c r="K48" s="372">
        <f>'Data (Layer 1)'!M48/'Data (Layer 1)'!$AH48*100</f>
        <v>0</v>
      </c>
      <c r="L48" s="372">
        <f>'Data (Layer 1)'!N48/'Data (Layer 1)'!$AH48*100</f>
        <v>0</v>
      </c>
      <c r="M48" s="372">
        <f>'Data (Layer 1)'!O48/'Data (Layer 1)'!$AH48*100</f>
        <v>0</v>
      </c>
      <c r="N48" s="372">
        <f>'Data (Layer 1)'!P48/'Data (Layer 1)'!$AH48*100</f>
        <v>0</v>
      </c>
      <c r="O48" s="372">
        <f>'Data (Layer 1)'!Q48/'Data (Layer 1)'!$AH48*100</f>
        <v>-0.27359781121751026</v>
      </c>
      <c r="P48" s="372">
        <f>'Data (Layer 1)'!R48/'Data (Layer 1)'!$AH48*100</f>
        <v>96.325972249364867</v>
      </c>
      <c r="Q48" s="372">
        <f>'Data (Layer 1)'!S48/'Data (Layer 1)'!$AH48*100</f>
        <v>3.4004299394176276</v>
      </c>
      <c r="R48" s="372">
        <f>'Data (Layer 1)'!T48/'Data (Layer 1)'!$AH48*100</f>
        <v>0.2345124096150088</v>
      </c>
      <c r="S48" s="372">
        <f>'Data (Layer 1)'!U48/'Data (Layer 1)'!$AH48*100</f>
        <v>5.86281024037522E-2</v>
      </c>
      <c r="T48" s="372">
        <f>'Data (Layer 1)'!V48/'Data (Layer 1)'!$AH48*100</f>
        <v>0</v>
      </c>
      <c r="U48" s="372">
        <f>'Data (Layer 1)'!W48/'Data (Layer 1)'!$AH48*100</f>
        <v>0.29314051201876101</v>
      </c>
      <c r="V48" s="372">
        <f>'Data (Layer 1)'!X48/'Data (Layer 1)'!$AH48*100</f>
        <v>0</v>
      </c>
      <c r="W48" s="372">
        <f>'Data (Layer 1)'!Y48/'Data (Layer 1)'!$AH48*100</f>
        <v>0</v>
      </c>
      <c r="X48" s="372">
        <f>'Data (Layer 1)'!Z48/'Data (Layer 1)'!$AH48*100</f>
        <v>0</v>
      </c>
      <c r="Y48" s="372">
        <f>'Data (Layer 1)'!AA48/'Data (Layer 1)'!$AH48*100</f>
        <v>0</v>
      </c>
      <c r="Z48" s="372">
        <f>'Data (Layer 1)'!AB48/'Data (Layer 1)'!$AH48*100</f>
        <v>0</v>
      </c>
      <c r="AA48" s="372">
        <f>'Data (Layer 1)'!AC48/'Data (Layer 1)'!$AH48*100</f>
        <v>0</v>
      </c>
      <c r="AB48" s="372">
        <f>'Data (Layer 1)'!AD48/'Data (Layer 1)'!$AH48*100</f>
        <v>-0.15634160641000586</v>
      </c>
      <c r="AC48" s="372">
        <f>'Data (Layer 1)'!AE48/'Data (Layer 1)'!$AH48*100</f>
        <v>-0.15634160641000586</v>
      </c>
      <c r="AD48" s="372">
        <f>'Data (Layer 1)'!AF48/'Data (Layer 1)'!$AH48*100</f>
        <v>0.13679890560875513</v>
      </c>
      <c r="AE48" s="372">
        <f>'Data (Layer 1)'!AG48/'Data (Layer 1)'!$AH48*100</f>
        <v>3.6740277506351378</v>
      </c>
      <c r="AF48" s="442">
        <f>'Data (Layer 1)'!AH48/'Data (Layer 1)'!$AH48*100</f>
        <v>100</v>
      </c>
      <c r="AH48" s="30"/>
      <c r="AI48" s="30"/>
      <c r="AJ48" s="30"/>
      <c r="AK48" s="30"/>
      <c r="AL48" s="30"/>
      <c r="AM48" s="30"/>
    </row>
    <row r="49" spans="1:39" x14ac:dyDescent="0.2">
      <c r="A49" s="113" t="s">
        <v>57</v>
      </c>
      <c r="B49" s="314"/>
      <c r="C49" s="313" t="s">
        <v>181</v>
      </c>
      <c r="D49" s="459">
        <f>'Data (Layer 1)'!F49/'Data (Layer 1)'!$AH$12*100</f>
        <v>1.6889039013680121E-2</v>
      </c>
      <c r="E49" s="459">
        <f>'Data (Layer 1)'!G49/'Data (Layer 1)'!$AH$12*100</f>
        <v>2.9307450053150799E-2</v>
      </c>
      <c r="F49" s="459">
        <f>'Data (Layer 1)'!H49/'Data (Layer 1)'!$AH$12*100</f>
        <v>1.5468372790764675</v>
      </c>
      <c r="G49" s="459">
        <f>'Data (Layer 1)'!I49/'Data (Layer 1)'!$AH$12*100</f>
        <v>0</v>
      </c>
      <c r="H49" s="459">
        <f>'Data (Layer 1)'!J49/'Data (Layer 1)'!$AH$12*100</f>
        <v>0</v>
      </c>
      <c r="I49" s="459">
        <f>'Data (Layer 1)'!K49/'Data (Layer 1)'!$AH$12*100</f>
        <v>9.9347288315765423E-4</v>
      </c>
      <c r="J49" s="459">
        <f>'Data (Layer 1)'!L49/'Data (Layer 1)'!$AH$12*100</f>
        <v>0</v>
      </c>
      <c r="K49" s="459">
        <f>'Data (Layer 1)'!M49/'Data (Layer 1)'!$AH$12*100</f>
        <v>0</v>
      </c>
      <c r="L49" s="459">
        <f>'Data (Layer 1)'!N49/'Data (Layer 1)'!$AH$12*100</f>
        <v>0</v>
      </c>
      <c r="M49" s="459">
        <f>'Data (Layer 1)'!O49/'Data (Layer 1)'!$AH$12*100</f>
        <v>0</v>
      </c>
      <c r="N49" s="459">
        <f>'Data (Layer 1)'!P49/'Data (Layer 1)'!$AH$12*100</f>
        <v>9.9347288315765423E-4</v>
      </c>
      <c r="O49" s="459">
        <f>'Data (Layer 1)'!Q49/'Data (Layer 1)'!$AH$12*100</f>
        <v>6.4575737405247521E-3</v>
      </c>
      <c r="P49" s="459">
        <f>'Data (Layer 1)'!R49/'Data (Layer 1)'!$AH$12*100</f>
        <v>1.6004848147669808</v>
      </c>
      <c r="Q49" s="459">
        <f>'Data (Layer 1)'!S49/'Data (Layer 1)'!$AH$12*100</f>
        <v>-8.9412559484188872E-3</v>
      </c>
      <c r="R49" s="459">
        <f>'Data (Layer 1)'!T49/'Data (Layer 1)'!$AH$12*100</f>
        <v>-5.9608372989459254E-3</v>
      </c>
      <c r="S49" s="459">
        <f>'Data (Layer 1)'!U49/'Data (Layer 1)'!$AH$12*100</f>
        <v>-1.4902093247364813E-3</v>
      </c>
      <c r="T49" s="459">
        <f>'Data (Layer 1)'!V49/'Data (Layer 1)'!$AH$12*100</f>
        <v>0</v>
      </c>
      <c r="U49" s="459">
        <f>'Data (Layer 1)'!W49/'Data (Layer 1)'!$AH$12*100</f>
        <v>-7.4510466236824072E-3</v>
      </c>
      <c r="V49" s="459">
        <f>'Data (Layer 1)'!X49/'Data (Layer 1)'!$AH$12*100</f>
        <v>0</v>
      </c>
      <c r="W49" s="459">
        <f>'Data (Layer 1)'!Y49/'Data (Layer 1)'!$AH$12*100</f>
        <v>0</v>
      </c>
      <c r="X49" s="459">
        <f>'Data (Layer 1)'!Z49/'Data (Layer 1)'!$AH$12*100</f>
        <v>0</v>
      </c>
      <c r="Y49" s="459">
        <f>'Data (Layer 1)'!AA49/'Data (Layer 1)'!$AH$12*100</f>
        <v>0</v>
      </c>
      <c r="Z49" s="459">
        <f>'Data (Layer 1)'!AB49/'Data (Layer 1)'!$AH$12*100</f>
        <v>0</v>
      </c>
      <c r="AA49" s="459">
        <f>'Data (Layer 1)'!AC49/'Data (Layer 1)'!$AH$12*100</f>
        <v>0.2359498097499429</v>
      </c>
      <c r="AB49" s="459">
        <f>'Data (Layer 1)'!AD49/'Data (Layer 1)'!$AH$12*100</f>
        <v>-4.9673644157882712E-4</v>
      </c>
      <c r="AC49" s="459">
        <f>'Data (Layer 1)'!AE49/'Data (Layer 1)'!$AH$12*100</f>
        <v>0.23545307330836404</v>
      </c>
      <c r="AD49" s="459">
        <f>'Data (Layer 1)'!AF49/'Data (Layer 1)'!$AH$12*100</f>
        <v>-3.4771550910517898E-3</v>
      </c>
      <c r="AE49" s="459">
        <f>'Data (Layer 1)'!AG49/'Data (Layer 1)'!$AH$12*100</f>
        <v>0.21558361564521095</v>
      </c>
      <c r="AF49" s="357">
        <f>'Data (Layer 1)'!AH49/'Data (Layer 1)'!$AH$12*100</f>
        <v>1.8160684304121919</v>
      </c>
      <c r="AH49" s="30"/>
      <c r="AI49" s="30"/>
      <c r="AJ49" s="30"/>
      <c r="AK49" s="30"/>
      <c r="AL49" s="30"/>
      <c r="AM49" s="30"/>
    </row>
    <row r="50" spans="1:39" x14ac:dyDescent="0.2">
      <c r="A50" s="80" t="s">
        <v>0</v>
      </c>
      <c r="B50" s="314" t="s">
        <v>74</v>
      </c>
      <c r="C50" s="313" t="s">
        <v>75</v>
      </c>
      <c r="D50" s="397"/>
      <c r="E50" s="397"/>
      <c r="F50" s="397"/>
      <c r="G50" s="397"/>
      <c r="H50" s="397"/>
      <c r="I50" s="397"/>
      <c r="J50" s="397"/>
      <c r="K50" s="397"/>
      <c r="L50" s="397"/>
      <c r="M50" s="397"/>
      <c r="N50" s="397"/>
      <c r="O50" s="397"/>
      <c r="P50" s="397"/>
      <c r="Q50" s="397"/>
      <c r="R50" s="397"/>
      <c r="S50" s="397"/>
      <c r="T50" s="397"/>
      <c r="U50" s="397"/>
      <c r="V50" s="397"/>
      <c r="W50" s="397"/>
      <c r="X50" s="397"/>
      <c r="Y50" s="397"/>
      <c r="Z50" s="397"/>
      <c r="AA50" s="397"/>
      <c r="AB50" s="397"/>
      <c r="AC50" s="397"/>
      <c r="AD50" s="397"/>
      <c r="AE50" s="397"/>
      <c r="AF50" s="410"/>
      <c r="AH50" s="30"/>
      <c r="AI50" s="30"/>
      <c r="AJ50" s="30"/>
      <c r="AK50" s="30"/>
      <c r="AL50" s="30"/>
      <c r="AM50" s="30"/>
    </row>
    <row r="51" spans="1:39" x14ac:dyDescent="0.2">
      <c r="A51" s="113" t="s">
        <v>55</v>
      </c>
      <c r="B51" s="314"/>
      <c r="C51" s="313" t="s">
        <v>198</v>
      </c>
      <c r="D51" s="372">
        <f>'Data (Layer 1)'!F51/'Data (Layer 1)'!$AH51*100</f>
        <v>2.1097398265510341</v>
      </c>
      <c r="E51" s="372">
        <f>'Data (Layer 1)'!G51/'Data (Layer 1)'!$AH51*100</f>
        <v>0.25433622414943297</v>
      </c>
      <c r="F51" s="372">
        <f>'Data (Layer 1)'!H51/'Data (Layer 1)'!$AH51*100</f>
        <v>91.986324216144098</v>
      </c>
      <c r="G51" s="372">
        <f>'Data (Layer 1)'!I51/'Data (Layer 1)'!$AH51*100</f>
        <v>0</v>
      </c>
      <c r="H51" s="372">
        <f>'Data (Layer 1)'!J51/'Data (Layer 1)'!$AH51*100</f>
        <v>0</v>
      </c>
      <c r="I51" s="372">
        <f>'Data (Layer 1)'!K51/'Data (Layer 1)'!$AH51*100</f>
        <v>0.85473649099399607</v>
      </c>
      <c r="J51" s="372">
        <f>'Data (Layer 1)'!L51/'Data (Layer 1)'!$AH51*100</f>
        <v>0</v>
      </c>
      <c r="K51" s="372">
        <f>'Data (Layer 1)'!M51/'Data (Layer 1)'!$AH51*100</f>
        <v>0</v>
      </c>
      <c r="L51" s="372">
        <f>'Data (Layer 1)'!N51/'Data (Layer 1)'!$AH51*100</f>
        <v>0</v>
      </c>
      <c r="M51" s="372">
        <f>'Data (Layer 1)'!O51/'Data (Layer 1)'!$AH51*100</f>
        <v>0</v>
      </c>
      <c r="N51" s="372">
        <f>'Data (Layer 1)'!P51/'Data (Layer 1)'!$AH51*100</f>
        <v>0.85473649099399607</v>
      </c>
      <c r="O51" s="372">
        <f>'Data (Layer 1)'!Q51/'Data (Layer 1)'!$AH51*100</f>
        <v>2.6475983989326215</v>
      </c>
      <c r="P51" s="372">
        <f>'Data (Layer 1)'!R51/'Data (Layer 1)'!$AH51*100</f>
        <v>97.852735156771175</v>
      </c>
      <c r="Q51" s="372">
        <f>'Data (Layer 1)'!S51/'Data (Layer 1)'!$AH51*100</f>
        <v>-0.22515010006671113</v>
      </c>
      <c r="R51" s="372">
        <f>'Data (Layer 1)'!T51/'Data (Layer 1)'!$AH51*100</f>
        <v>8.3388925950633741E-3</v>
      </c>
      <c r="S51" s="372">
        <f>'Data (Layer 1)'!U51/'Data (Layer 1)'!$AH51*100</f>
        <v>0</v>
      </c>
      <c r="T51" s="372">
        <f>'Data (Layer 1)'!V51/'Data (Layer 1)'!$AH51*100</f>
        <v>0.45030020013342226</v>
      </c>
      <c r="U51" s="372">
        <f>'Data (Layer 1)'!W51/'Data (Layer 1)'!$AH51*100</f>
        <v>0.45863909272848569</v>
      </c>
      <c r="V51" s="372">
        <f>'Data (Layer 1)'!X51/'Data (Layer 1)'!$AH51*100</f>
        <v>0</v>
      </c>
      <c r="W51" s="372">
        <f>'Data (Layer 1)'!Y51/'Data (Layer 1)'!$AH51*100</f>
        <v>0</v>
      </c>
      <c r="X51" s="372">
        <f>'Data (Layer 1)'!Z51/'Data (Layer 1)'!$AH51*100</f>
        <v>0</v>
      </c>
      <c r="Y51" s="372">
        <f>'Data (Layer 1)'!AA51/'Data (Layer 1)'!$AH51*100</f>
        <v>0</v>
      </c>
      <c r="Z51" s="372">
        <f>'Data (Layer 1)'!AB51/'Data (Layer 1)'!$AH51*100</f>
        <v>0</v>
      </c>
      <c r="AA51" s="372">
        <f>'Data (Layer 1)'!AC51/'Data (Layer 1)'!$AH51*100</f>
        <v>1.188292194796531</v>
      </c>
      <c r="AB51" s="372">
        <f>'Data (Layer 1)'!AD51/'Data (Layer 1)'!$AH51*100</f>
        <v>0.72548365577051366</v>
      </c>
      <c r="AC51" s="372">
        <f>'Data (Layer 1)'!AE51/'Data (Layer 1)'!$AH51*100</f>
        <v>1.9137758505670448</v>
      </c>
      <c r="AD51" s="372">
        <f>'Data (Layer 1)'!AF51/'Data (Layer 1)'!$AH51*100</f>
        <v>0</v>
      </c>
      <c r="AE51" s="372">
        <f>'Data (Layer 1)'!AG51/'Data (Layer 1)'!$AH51*100</f>
        <v>2.1472648432288191</v>
      </c>
      <c r="AF51" s="442">
        <f>'Data (Layer 1)'!AH51/'Data (Layer 1)'!$AH51*100</f>
        <v>100</v>
      </c>
      <c r="AH51" s="30"/>
      <c r="AI51" s="30"/>
      <c r="AJ51" s="30"/>
      <c r="AK51" s="30"/>
      <c r="AL51" s="30"/>
      <c r="AM51" s="30"/>
    </row>
    <row r="52" spans="1:39" x14ac:dyDescent="0.2">
      <c r="A52" s="113" t="s">
        <v>56</v>
      </c>
      <c r="B52" s="314"/>
      <c r="C52" s="313" t="s">
        <v>199</v>
      </c>
      <c r="D52" s="372">
        <f>'Data (Layer 1)'!F52/'Data (Layer 1)'!$AH52*100</f>
        <v>1.6566389186516113</v>
      </c>
      <c r="E52" s="372">
        <f>'Data (Layer 1)'!G52/'Data (Layer 1)'!$AH52*100</f>
        <v>-0.61814885024313848</v>
      </c>
      <c r="F52" s="372">
        <f>'Data (Layer 1)'!H52/'Data (Layer 1)'!$AH52*100</f>
        <v>97.22245116624083</v>
      </c>
      <c r="G52" s="372">
        <f>'Data (Layer 1)'!I52/'Data (Layer 1)'!$AH52*100</f>
        <v>0</v>
      </c>
      <c r="H52" s="372">
        <f>'Data (Layer 1)'!J52/'Data (Layer 1)'!$AH52*100</f>
        <v>0</v>
      </c>
      <c r="I52" s="372">
        <f>'Data (Layer 1)'!K52/'Data (Layer 1)'!$AH52*100</f>
        <v>0</v>
      </c>
      <c r="J52" s="372">
        <f>'Data (Layer 1)'!L52/'Data (Layer 1)'!$AH52*100</f>
        <v>0</v>
      </c>
      <c r="K52" s="372">
        <f>'Data (Layer 1)'!M52/'Data (Layer 1)'!$AH52*100</f>
        <v>0</v>
      </c>
      <c r="L52" s="372">
        <f>'Data (Layer 1)'!N52/'Data (Layer 1)'!$AH52*100</f>
        <v>0</v>
      </c>
      <c r="M52" s="372">
        <f>'Data (Layer 1)'!O52/'Data (Layer 1)'!$AH52*100</f>
        <v>0</v>
      </c>
      <c r="N52" s="372">
        <f>'Data (Layer 1)'!P52/'Data (Layer 1)'!$AH52*100</f>
        <v>0</v>
      </c>
      <c r="O52" s="372">
        <f>'Data (Layer 1)'!Q52/'Data (Layer 1)'!$AH52*100</f>
        <v>0.71705266628204067</v>
      </c>
      <c r="P52" s="372">
        <f>'Data (Layer 1)'!R52/'Data (Layer 1)'!$AH52*100</f>
        <v>98.977993900931352</v>
      </c>
      <c r="Q52" s="372">
        <f>'Data (Layer 1)'!S52/'Data (Layer 1)'!$AH52*100</f>
        <v>0.69232671227231513</v>
      </c>
      <c r="R52" s="372">
        <f>'Data (Layer 1)'!T52/'Data (Layer 1)'!$AH52*100</f>
        <v>0.30495343278661502</v>
      </c>
      <c r="S52" s="372">
        <f>'Data (Layer 1)'!U52/'Data (Layer 1)'!$AH52*100</f>
        <v>0.1153877853787192</v>
      </c>
      <c r="T52" s="372">
        <f>'Data (Layer 1)'!V52/'Data (Layer 1)'!$AH52*100</f>
        <v>-0.89837632902002806</v>
      </c>
      <c r="U52" s="372">
        <f>'Data (Layer 1)'!W52/'Data (Layer 1)'!$AH52*100</f>
        <v>-0.47803511085469386</v>
      </c>
      <c r="V52" s="372">
        <f>'Data (Layer 1)'!X52/'Data (Layer 1)'!$AH52*100</f>
        <v>0</v>
      </c>
      <c r="W52" s="372">
        <f>'Data (Layer 1)'!Y52/'Data (Layer 1)'!$AH52*100</f>
        <v>0</v>
      </c>
      <c r="X52" s="372">
        <f>'Data (Layer 1)'!Z52/'Data (Layer 1)'!$AH52*100</f>
        <v>0</v>
      </c>
      <c r="Y52" s="372">
        <f>'Data (Layer 1)'!AA52/'Data (Layer 1)'!$AH52*100</f>
        <v>0</v>
      </c>
      <c r="Z52" s="372">
        <f>'Data (Layer 1)'!AB52/'Data (Layer 1)'!$AH52*100</f>
        <v>0</v>
      </c>
      <c r="AA52" s="372">
        <f>'Data (Layer 1)'!AC52/'Data (Layer 1)'!$AH52*100</f>
        <v>0</v>
      </c>
      <c r="AB52" s="372">
        <f>'Data (Layer 1)'!AD52/'Data (Layer 1)'!$AH52*100</f>
        <v>0.66760075826258969</v>
      </c>
      <c r="AC52" s="372">
        <f>'Data (Layer 1)'!AE52/'Data (Layer 1)'!$AH52*100</f>
        <v>0.66760075826258969</v>
      </c>
      <c r="AD52" s="372">
        <f>'Data (Layer 1)'!AF52/'Data (Layer 1)'!$AH52*100</f>
        <v>0.14011373938844474</v>
      </c>
      <c r="AE52" s="372">
        <f>'Data (Layer 1)'!AG52/'Data (Layer 1)'!$AH52*100</f>
        <v>1.0220060990686557</v>
      </c>
      <c r="AF52" s="442">
        <f>'Data (Layer 1)'!AH52/'Data (Layer 1)'!$AH52*100</f>
        <v>100</v>
      </c>
      <c r="AH52" s="30"/>
      <c r="AI52" s="30"/>
      <c r="AJ52" s="30"/>
      <c r="AK52" s="30"/>
      <c r="AL52" s="30"/>
      <c r="AM52" s="30"/>
    </row>
    <row r="53" spans="1:39" x14ac:dyDescent="0.2">
      <c r="A53" s="113" t="s">
        <v>57</v>
      </c>
      <c r="B53" s="314"/>
      <c r="C53" s="313" t="s">
        <v>181</v>
      </c>
      <c r="D53" s="459">
        <f>'Data (Layer 1)'!F53/'Data (Layer 1)'!$AH$12*100</f>
        <v>0.15150461468154225</v>
      </c>
      <c r="E53" s="459">
        <f>'Data (Layer 1)'!G53/'Data (Layer 1)'!$AH$12*100</f>
        <v>6.7556156054720484E-2</v>
      </c>
      <c r="F53" s="459">
        <f>'Data (Layer 1)'!H53/'Data (Layer 1)'!$AH$12*100</f>
        <v>5.0994963092482397</v>
      </c>
      <c r="G53" s="459">
        <f>'Data (Layer 1)'!I53/'Data (Layer 1)'!$AH$12*100</f>
        <v>0</v>
      </c>
      <c r="H53" s="459">
        <f>'Data (Layer 1)'!J53/'Data (Layer 1)'!$AH$12*100</f>
        <v>0</v>
      </c>
      <c r="I53" s="459">
        <f>'Data (Layer 1)'!K53/'Data (Layer 1)'!$AH$12*100</f>
        <v>0.10183097052365955</v>
      </c>
      <c r="J53" s="459">
        <f>'Data (Layer 1)'!L53/'Data (Layer 1)'!$AH$12*100</f>
        <v>0</v>
      </c>
      <c r="K53" s="459">
        <f>'Data (Layer 1)'!M53/'Data (Layer 1)'!$AH$12*100</f>
        <v>0</v>
      </c>
      <c r="L53" s="459">
        <f>'Data (Layer 1)'!N53/'Data (Layer 1)'!$AH$12*100</f>
        <v>0</v>
      </c>
      <c r="M53" s="459">
        <f>'Data (Layer 1)'!O53/'Data (Layer 1)'!$AH$12*100</f>
        <v>0</v>
      </c>
      <c r="N53" s="459">
        <f>'Data (Layer 1)'!P53/'Data (Layer 1)'!$AH$12*100</f>
        <v>0.10183097052365955</v>
      </c>
      <c r="O53" s="459">
        <f>'Data (Layer 1)'!Q53/'Data (Layer 1)'!$AH$12*100</f>
        <v>0.27221156998519724</v>
      </c>
      <c r="P53" s="459">
        <f>'Data (Layer 1)'!R53/'Data (Layer 1)'!$AH$12*100</f>
        <v>5.6925996204933584</v>
      </c>
      <c r="Q53" s="459">
        <f>'Data (Layer 1)'!S53/'Data (Layer 1)'!$AH$12*100</f>
        <v>-6.8549628937878138E-2</v>
      </c>
      <c r="R53" s="459">
        <f>'Data (Layer 1)'!T53/'Data (Layer 1)'!$AH$12*100</f>
        <v>-1.7385775455258948E-2</v>
      </c>
      <c r="S53" s="459">
        <f>'Data (Layer 1)'!U53/'Data (Layer 1)'!$AH$12*100</f>
        <v>-6.9543101821035796E-3</v>
      </c>
      <c r="T53" s="459">
        <f>'Data (Layer 1)'!V53/'Data (Layer 1)'!$AH$12*100</f>
        <v>0.10779180782260547</v>
      </c>
      <c r="U53" s="459">
        <f>'Data (Layer 1)'!W53/'Data (Layer 1)'!$AH$12*100</f>
        <v>8.3451722185242952E-2</v>
      </c>
      <c r="V53" s="459">
        <f>'Data (Layer 1)'!X53/'Data (Layer 1)'!$AH$12*100</f>
        <v>0</v>
      </c>
      <c r="W53" s="459">
        <f>'Data (Layer 1)'!Y53/'Data (Layer 1)'!$AH$12*100</f>
        <v>0</v>
      </c>
      <c r="X53" s="459">
        <f>'Data (Layer 1)'!Z53/'Data (Layer 1)'!$AH$12*100</f>
        <v>0</v>
      </c>
      <c r="Y53" s="459">
        <f>'Data (Layer 1)'!AA53/'Data (Layer 1)'!$AH$12*100</f>
        <v>0</v>
      </c>
      <c r="Z53" s="459">
        <f>'Data (Layer 1)'!AB53/'Data (Layer 1)'!$AH$12*100</f>
        <v>0</v>
      </c>
      <c r="AA53" s="459">
        <f>'Data (Layer 1)'!AC53/'Data (Layer 1)'!$AH$12*100</f>
        <v>0.14156988584996572</v>
      </c>
      <c r="AB53" s="459">
        <f>'Data (Layer 1)'!AD53/'Data (Layer 1)'!$AH$12*100</f>
        <v>4.6196489066830923E-2</v>
      </c>
      <c r="AC53" s="459">
        <f>'Data (Layer 1)'!AE53/'Data (Layer 1)'!$AH$12*100</f>
        <v>0.18776637491679665</v>
      </c>
      <c r="AD53" s="459">
        <f>'Data (Layer 1)'!AF53/'Data (Layer 1)'!$AH$12*100</f>
        <v>-8.4445195068400605E-3</v>
      </c>
      <c r="AE53" s="459">
        <f>'Data (Layer 1)'!AG53/'Data (Layer 1)'!$AH$12*100</f>
        <v>0.1942239486573214</v>
      </c>
      <c r="AF53" s="357">
        <f>'Data (Layer 1)'!AH53/'Data (Layer 1)'!$AH$12*100</f>
        <v>5.8868235691506801</v>
      </c>
      <c r="AH53" s="30"/>
      <c r="AI53" s="30"/>
      <c r="AJ53" s="30"/>
      <c r="AK53" s="30"/>
      <c r="AL53" s="30"/>
      <c r="AM53" s="30"/>
    </row>
    <row r="54" spans="1:39" x14ac:dyDescent="0.2">
      <c r="A54" s="80" t="s">
        <v>0</v>
      </c>
      <c r="B54" s="314" t="s">
        <v>76</v>
      </c>
      <c r="C54" s="313" t="s">
        <v>77</v>
      </c>
      <c r="D54" s="397"/>
      <c r="E54" s="397"/>
      <c r="F54" s="397"/>
      <c r="G54" s="397"/>
      <c r="H54" s="397"/>
      <c r="I54" s="397"/>
      <c r="J54" s="397"/>
      <c r="K54" s="397"/>
      <c r="L54" s="397"/>
      <c r="M54" s="397"/>
      <c r="N54" s="397"/>
      <c r="O54" s="397"/>
      <c r="P54" s="397"/>
      <c r="Q54" s="397"/>
      <c r="R54" s="397"/>
      <c r="S54" s="397"/>
      <c r="T54" s="397"/>
      <c r="U54" s="397"/>
      <c r="V54" s="397"/>
      <c r="W54" s="397"/>
      <c r="X54" s="397"/>
      <c r="Y54" s="397"/>
      <c r="Z54" s="397"/>
      <c r="AA54" s="397"/>
      <c r="AB54" s="397"/>
      <c r="AC54" s="397"/>
      <c r="AD54" s="397"/>
      <c r="AE54" s="397"/>
      <c r="AF54" s="410"/>
      <c r="AH54" s="30"/>
      <c r="AI54" s="30"/>
      <c r="AJ54" s="30"/>
      <c r="AK54" s="30"/>
      <c r="AL54" s="30"/>
      <c r="AM54" s="30"/>
    </row>
    <row r="55" spans="1:39" x14ac:dyDescent="0.2">
      <c r="A55" s="113" t="s">
        <v>55</v>
      </c>
      <c r="B55" s="314"/>
      <c r="C55" s="313" t="s">
        <v>200</v>
      </c>
      <c r="D55" s="372">
        <f>'Data (Layer 1)'!F55/'Data (Layer 1)'!$AH55*100</f>
        <v>48.633350711253442</v>
      </c>
      <c r="E55" s="372">
        <f>'Data (Layer 1)'!G55/'Data (Layer 1)'!$AH55*100</f>
        <v>0</v>
      </c>
      <c r="F55" s="372">
        <f>'Data (Layer 1)'!H55/'Data (Layer 1)'!$AH55*100</f>
        <v>0</v>
      </c>
      <c r="G55" s="372">
        <f>'Data (Layer 1)'!I55/'Data (Layer 1)'!$AH55*100</f>
        <v>0</v>
      </c>
      <c r="H55" s="372">
        <f>'Data (Layer 1)'!J55/'Data (Layer 1)'!$AH55*100</f>
        <v>0</v>
      </c>
      <c r="I55" s="372">
        <f>'Data (Layer 1)'!K55/'Data (Layer 1)'!$AH55*100</f>
        <v>0</v>
      </c>
      <c r="J55" s="372">
        <f>'Data (Layer 1)'!L55/'Data (Layer 1)'!$AH55*100</f>
        <v>0</v>
      </c>
      <c r="K55" s="372">
        <f>'Data (Layer 1)'!M55/'Data (Layer 1)'!$AH55*100</f>
        <v>22.253667982423476</v>
      </c>
      <c r="L55" s="372">
        <f>'Data (Layer 1)'!N55/'Data (Layer 1)'!$AH55*100</f>
        <v>23.646384151336857</v>
      </c>
      <c r="M55" s="372">
        <f>'Data (Layer 1)'!O55/'Data (Layer 1)'!$AH55*100</f>
        <v>0</v>
      </c>
      <c r="N55" s="372">
        <f>'Data (Layer 1)'!P55/'Data (Layer 1)'!$AH55*100</f>
        <v>45.900052133760333</v>
      </c>
      <c r="O55" s="372">
        <f>'Data (Layer 1)'!Q55/'Data (Layer 1)'!$AH55*100</f>
        <v>4.1111193863111639</v>
      </c>
      <c r="P55" s="372">
        <f>'Data (Layer 1)'!R55/'Data (Layer 1)'!$AH55*100</f>
        <v>98.644522231324942</v>
      </c>
      <c r="Q55" s="372">
        <f>'Data (Layer 1)'!S55/'Data (Layer 1)'!$AH55*100</f>
        <v>0</v>
      </c>
      <c r="R55" s="372">
        <f>'Data (Layer 1)'!T55/'Data (Layer 1)'!$AH55*100</f>
        <v>0</v>
      </c>
      <c r="S55" s="372">
        <f>'Data (Layer 1)'!U55/'Data (Layer 1)'!$AH55*100</f>
        <v>0</v>
      </c>
      <c r="T55" s="372">
        <f>'Data (Layer 1)'!V55/'Data (Layer 1)'!$AH55*100</f>
        <v>0</v>
      </c>
      <c r="U55" s="372">
        <f>'Data (Layer 1)'!W55/'Data (Layer 1)'!$AH55*100</f>
        <v>0</v>
      </c>
      <c r="V55" s="372">
        <f>'Data (Layer 1)'!X55/'Data (Layer 1)'!$AH55*100</f>
        <v>0</v>
      </c>
      <c r="W55" s="372">
        <f>'Data (Layer 1)'!Y55/'Data (Layer 1)'!$AH55*100</f>
        <v>0</v>
      </c>
      <c r="X55" s="372">
        <f>'Data (Layer 1)'!Z55/'Data (Layer 1)'!$AH55*100</f>
        <v>0</v>
      </c>
      <c r="Y55" s="372">
        <f>'Data (Layer 1)'!AA55/'Data (Layer 1)'!$AH55*100</f>
        <v>0</v>
      </c>
      <c r="Z55" s="372">
        <f>'Data (Layer 1)'!AB55/'Data (Layer 1)'!$AH55*100</f>
        <v>0</v>
      </c>
      <c r="AA55" s="372">
        <f>'Data (Layer 1)'!AC55/'Data (Layer 1)'!$AH55*100</f>
        <v>0</v>
      </c>
      <c r="AB55" s="372">
        <f>'Data (Layer 1)'!AD55/'Data (Layer 1)'!$AH55*100</f>
        <v>1.3554777686750576</v>
      </c>
      <c r="AC55" s="372">
        <f>'Data (Layer 1)'!AE55/'Data (Layer 1)'!$AH55*100</f>
        <v>1.3554777686750576</v>
      </c>
      <c r="AD55" s="372">
        <f>'Data (Layer 1)'!AF55/'Data (Layer 1)'!$AH55*100</f>
        <v>0</v>
      </c>
      <c r="AE55" s="372">
        <f>'Data (Layer 1)'!AG55/'Data (Layer 1)'!$AH55*100</f>
        <v>1.3554777686750576</v>
      </c>
      <c r="AF55" s="442">
        <f>'Data (Layer 1)'!AH55/'Data (Layer 1)'!$AH55*100</f>
        <v>100</v>
      </c>
      <c r="AH55" s="30"/>
      <c r="AI55" s="30"/>
      <c r="AJ55" s="30"/>
      <c r="AK55" s="30"/>
      <c r="AL55" s="30"/>
      <c r="AM55" s="30"/>
    </row>
    <row r="56" spans="1:39" x14ac:dyDescent="0.2">
      <c r="A56" s="113" t="s">
        <v>56</v>
      </c>
      <c r="B56" s="314"/>
      <c r="C56" s="313" t="s">
        <v>201</v>
      </c>
      <c r="D56" s="372">
        <f>'Data (Layer 1)'!F56/'Data (Layer 1)'!$AH56*100</f>
        <v>95.262242828165739</v>
      </c>
      <c r="E56" s="372">
        <f>'Data (Layer 1)'!G56/'Data (Layer 1)'!$AH56*100</f>
        <v>0</v>
      </c>
      <c r="F56" s="372">
        <f>'Data (Layer 1)'!H56/'Data (Layer 1)'!$AH56*100</f>
        <v>0</v>
      </c>
      <c r="G56" s="372">
        <f>'Data (Layer 1)'!I56/'Data (Layer 1)'!$AH56*100</f>
        <v>0</v>
      </c>
      <c r="H56" s="372">
        <f>'Data (Layer 1)'!J56/'Data (Layer 1)'!$AH56*100</f>
        <v>0</v>
      </c>
      <c r="I56" s="372">
        <f>'Data (Layer 1)'!K56/'Data (Layer 1)'!$AH56*100</f>
        <v>0</v>
      </c>
      <c r="J56" s="372">
        <f>'Data (Layer 1)'!L56/'Data (Layer 1)'!$AH56*100</f>
        <v>0</v>
      </c>
      <c r="K56" s="372">
        <f>'Data (Layer 1)'!M56/'Data (Layer 1)'!$AH56*100</f>
        <v>0</v>
      </c>
      <c r="L56" s="372">
        <f>'Data (Layer 1)'!N56/'Data (Layer 1)'!$AH56*100</f>
        <v>0</v>
      </c>
      <c r="M56" s="372">
        <f>'Data (Layer 1)'!O56/'Data (Layer 1)'!$AH56*100</f>
        <v>0</v>
      </c>
      <c r="N56" s="372">
        <f>'Data (Layer 1)'!P56/'Data (Layer 1)'!$AH56*100</f>
        <v>0</v>
      </c>
      <c r="O56" s="372">
        <f>'Data (Layer 1)'!Q56/'Data (Layer 1)'!$AH56*100</f>
        <v>3.2309475514343671</v>
      </c>
      <c r="P56" s="372">
        <f>'Data (Layer 1)'!R56/'Data (Layer 1)'!$AH56*100</f>
        <v>98.493190379600122</v>
      </c>
      <c r="Q56" s="372">
        <f>'Data (Layer 1)'!S56/'Data (Layer 1)'!$AH56*100</f>
        <v>0</v>
      </c>
      <c r="R56" s="372">
        <f>'Data (Layer 1)'!T56/'Data (Layer 1)'!$AH56*100</f>
        <v>1.1011301072152999</v>
      </c>
      <c r="S56" s="372">
        <f>'Data (Layer 1)'!U56/'Data (Layer 1)'!$AH56*100</f>
        <v>2.3326572008113589</v>
      </c>
      <c r="T56" s="372">
        <f>'Data (Layer 1)'!V56/'Data (Layer 1)'!$AH56*100</f>
        <v>0</v>
      </c>
      <c r="U56" s="372">
        <f>'Data (Layer 1)'!W56/'Data (Layer 1)'!$AH56*100</f>
        <v>3.433787308026659</v>
      </c>
      <c r="V56" s="372">
        <f>'Data (Layer 1)'!X56/'Data (Layer 1)'!$AH56*100</f>
        <v>0</v>
      </c>
      <c r="W56" s="372">
        <f>'Data (Layer 1)'!Y56/'Data (Layer 1)'!$AH56*100</f>
        <v>0</v>
      </c>
      <c r="X56" s="372">
        <f>'Data (Layer 1)'!Z56/'Data (Layer 1)'!$AH56*100</f>
        <v>0</v>
      </c>
      <c r="Y56" s="372">
        <f>'Data (Layer 1)'!AA56/'Data (Layer 1)'!$AH56*100</f>
        <v>0</v>
      </c>
      <c r="Z56" s="372">
        <f>'Data (Layer 1)'!AB56/'Data (Layer 1)'!$AH56*100</f>
        <v>0</v>
      </c>
      <c r="AA56" s="372">
        <f>'Data (Layer 1)'!AC56/'Data (Layer 1)'!$AH56*100</f>
        <v>0</v>
      </c>
      <c r="AB56" s="372">
        <f>'Data (Layer 1)'!AD56/'Data (Layer 1)'!$AH56*100</f>
        <v>0</v>
      </c>
      <c r="AC56" s="372">
        <f>'Data (Layer 1)'!AE56/'Data (Layer 1)'!$AH56*100</f>
        <v>0</v>
      </c>
      <c r="AD56" s="372">
        <f>'Data (Layer 1)'!AF56/'Data (Layer 1)'!$AH56*100</f>
        <v>-1.9269776876267748</v>
      </c>
      <c r="AE56" s="372">
        <f>'Data (Layer 1)'!AG56/'Data (Layer 1)'!$AH56*100</f>
        <v>1.5068096203998842</v>
      </c>
      <c r="AF56" s="442">
        <f>'Data (Layer 1)'!AH56/'Data (Layer 1)'!$AH56*100</f>
        <v>100</v>
      </c>
      <c r="AH56" s="30"/>
      <c r="AI56" s="30"/>
      <c r="AJ56" s="30"/>
      <c r="AK56" s="30"/>
      <c r="AL56" s="30"/>
      <c r="AM56" s="30"/>
    </row>
    <row r="57" spans="1:39" x14ac:dyDescent="0.2">
      <c r="A57" s="113" t="s">
        <v>57</v>
      </c>
      <c r="B57" s="314"/>
      <c r="C57" s="313" t="s">
        <v>181</v>
      </c>
      <c r="D57" s="459">
        <f>'Data (Layer 1)'!F57/'Data (Layer 1)'!$AH$12*100</f>
        <v>-2.2353139871047221E-2</v>
      </c>
      <c r="E57" s="459">
        <f>'Data (Layer 1)'!G57/'Data (Layer 1)'!$AH$12*100</f>
        <v>0</v>
      </c>
      <c r="F57" s="459">
        <f>'Data (Layer 1)'!H57/'Data (Layer 1)'!$AH$12*100</f>
        <v>0</v>
      </c>
      <c r="G57" s="459">
        <f>'Data (Layer 1)'!I57/'Data (Layer 1)'!$AH$12*100</f>
        <v>0</v>
      </c>
      <c r="H57" s="459">
        <f>'Data (Layer 1)'!J57/'Data (Layer 1)'!$AH$12*100</f>
        <v>0</v>
      </c>
      <c r="I57" s="459">
        <f>'Data (Layer 1)'!K57/'Data (Layer 1)'!$AH$12*100</f>
        <v>0</v>
      </c>
      <c r="J57" s="459">
        <f>'Data (Layer 1)'!L57/'Data (Layer 1)'!$AH$12*100</f>
        <v>0</v>
      </c>
      <c r="K57" s="459">
        <f>'Data (Layer 1)'!M57/'Data (Layer 1)'!$AH$12*100</f>
        <v>1.4842484874375355</v>
      </c>
      <c r="L57" s="459">
        <f>'Data (Layer 1)'!N57/'Data (Layer 1)'!$AH$12*100</f>
        <v>1.577138202012776</v>
      </c>
      <c r="M57" s="459">
        <f>'Data (Layer 1)'!O57/'Data (Layer 1)'!$AH$12*100</f>
        <v>0</v>
      </c>
      <c r="N57" s="459">
        <f>'Data (Layer 1)'!P57/'Data (Layer 1)'!$AH$12*100</f>
        <v>3.0613866894503112</v>
      </c>
      <c r="O57" s="459">
        <f>'Data (Layer 1)'!Q57/'Data (Layer 1)'!$AH$12*100</f>
        <v>0.16342628927943412</v>
      </c>
      <c r="P57" s="459">
        <f>'Data (Layer 1)'!R57/'Data (Layer 1)'!$AH$12*100</f>
        <v>3.2024598388586982</v>
      </c>
      <c r="Q57" s="459">
        <f>'Data (Layer 1)'!S57/'Data (Layer 1)'!$AH$12*100</f>
        <v>0</v>
      </c>
      <c r="R57" s="459">
        <f>'Data (Layer 1)'!T57/'Data (Layer 1)'!$AH$12*100</f>
        <v>-3.7751969559990863E-2</v>
      </c>
      <c r="S57" s="459">
        <f>'Data (Layer 1)'!U57/'Data (Layer 1)'!$AH$12*100</f>
        <v>-7.9974567094191165E-2</v>
      </c>
      <c r="T57" s="459">
        <f>'Data (Layer 1)'!V57/'Data (Layer 1)'!$AH$12*100</f>
        <v>0</v>
      </c>
      <c r="U57" s="459">
        <f>'Data (Layer 1)'!W57/'Data (Layer 1)'!$AH$12*100</f>
        <v>-0.11772653665418202</v>
      </c>
      <c r="V57" s="459">
        <f>'Data (Layer 1)'!X57/'Data (Layer 1)'!$AH$12*100</f>
        <v>0</v>
      </c>
      <c r="W57" s="459">
        <f>'Data (Layer 1)'!Y57/'Data (Layer 1)'!$AH$12*100</f>
        <v>0</v>
      </c>
      <c r="X57" s="459">
        <f>'Data (Layer 1)'!Z57/'Data (Layer 1)'!$AH$12*100</f>
        <v>0</v>
      </c>
      <c r="Y57" s="459">
        <f>'Data (Layer 1)'!AA57/'Data (Layer 1)'!$AH$12*100</f>
        <v>0</v>
      </c>
      <c r="Z57" s="459">
        <f>'Data (Layer 1)'!AB57/'Data (Layer 1)'!$AH$12*100</f>
        <v>0</v>
      </c>
      <c r="AA57" s="459">
        <f>'Data (Layer 1)'!AC57/'Data (Layer 1)'!$AH$12*100</f>
        <v>0</v>
      </c>
      <c r="AB57" s="459">
        <f>'Data (Layer 1)'!AD57/'Data (Layer 1)'!$AH$12*100</f>
        <v>9.0406032367346539E-2</v>
      </c>
      <c r="AC57" s="459">
        <f>'Data (Layer 1)'!AE57/'Data (Layer 1)'!$AH$12*100</f>
        <v>9.0406032367346539E-2</v>
      </c>
      <c r="AD57" s="459">
        <f>'Data (Layer 1)'!AF57/'Data (Layer 1)'!$AH$12*100</f>
        <v>6.6065946729984004E-2</v>
      </c>
      <c r="AE57" s="459">
        <f>'Data (Layer 1)'!AG57/'Data (Layer 1)'!$AH$12*100</f>
        <v>3.8745442443148516E-2</v>
      </c>
      <c r="AF57" s="357">
        <f>'Data (Layer 1)'!AH57/'Data (Layer 1)'!$AH$12*100</f>
        <v>3.241205281301847</v>
      </c>
      <c r="AH57" s="30"/>
      <c r="AI57" s="30"/>
      <c r="AJ57" s="30"/>
      <c r="AK57" s="30"/>
      <c r="AL57" s="30"/>
      <c r="AM57" s="30"/>
    </row>
    <row r="58" spans="1:39" x14ac:dyDescent="0.2">
      <c r="A58" s="80" t="s">
        <v>0</v>
      </c>
      <c r="B58" s="314" t="s">
        <v>78</v>
      </c>
      <c r="C58" s="313" t="s">
        <v>79</v>
      </c>
      <c r="D58" s="397"/>
      <c r="E58" s="397"/>
      <c r="F58" s="397"/>
      <c r="G58" s="397"/>
      <c r="H58" s="397"/>
      <c r="I58" s="397"/>
      <c r="J58" s="397"/>
      <c r="K58" s="397"/>
      <c r="L58" s="397"/>
      <c r="M58" s="397"/>
      <c r="N58" s="397"/>
      <c r="O58" s="397"/>
      <c r="P58" s="397"/>
      <c r="Q58" s="397"/>
      <c r="R58" s="397"/>
      <c r="S58" s="397"/>
      <c r="T58" s="397"/>
      <c r="U58" s="397"/>
      <c r="V58" s="397"/>
      <c r="W58" s="397"/>
      <c r="X58" s="397"/>
      <c r="Y58" s="397"/>
      <c r="Z58" s="397"/>
      <c r="AA58" s="397"/>
      <c r="AB58" s="397"/>
      <c r="AC58" s="397"/>
      <c r="AD58" s="397"/>
      <c r="AE58" s="397"/>
      <c r="AF58" s="410"/>
      <c r="AH58" s="30"/>
      <c r="AI58" s="30"/>
      <c r="AJ58" s="30"/>
      <c r="AK58" s="30"/>
      <c r="AL58" s="30"/>
      <c r="AM58" s="30"/>
    </row>
    <row r="59" spans="1:39" x14ac:dyDescent="0.2">
      <c r="A59" s="113" t="s">
        <v>55</v>
      </c>
      <c r="B59" s="314"/>
      <c r="C59" s="313" t="s">
        <v>202</v>
      </c>
      <c r="D59" s="372">
        <f>'Data (Layer 1)'!F59/'Data (Layer 1)'!$AH59*100</f>
        <v>0.48914442632798422</v>
      </c>
      <c r="E59" s="372">
        <f>'Data (Layer 1)'!G59/'Data (Layer 1)'!$AH59*100</f>
        <v>0</v>
      </c>
      <c r="F59" s="372">
        <f>'Data (Layer 1)'!H59/'Data (Layer 1)'!$AH59*100</f>
        <v>28.479075488429302</v>
      </c>
      <c r="G59" s="372">
        <f>'Data (Layer 1)'!I59/'Data (Layer 1)'!$AH59*100</f>
        <v>3.4611974026717016</v>
      </c>
      <c r="H59" s="372">
        <f>'Data (Layer 1)'!J59/'Data (Layer 1)'!$AH59*100</f>
        <v>0</v>
      </c>
      <c r="I59" s="372">
        <f>'Data (Layer 1)'!K59/'Data (Layer 1)'!$AH59*100</f>
        <v>0.89533453474069624</v>
      </c>
      <c r="J59" s="372">
        <f>'Data (Layer 1)'!L59/'Data (Layer 1)'!$AH59*100</f>
        <v>74.976400926799968</v>
      </c>
      <c r="K59" s="372">
        <f>'Data (Layer 1)'!M59/'Data (Layer 1)'!$AH59*100</f>
        <v>0</v>
      </c>
      <c r="L59" s="372">
        <f>'Data (Layer 1)'!N59/'Data (Layer 1)'!$AH59*100</f>
        <v>0</v>
      </c>
      <c r="M59" s="372">
        <f>'Data (Layer 1)'!O59/'Data (Layer 1)'!$AH59*100</f>
        <v>0</v>
      </c>
      <c r="N59" s="372">
        <f>'Data (Layer 1)'!P59/'Data (Layer 1)'!$AH59*100</f>
        <v>79.332932864212353</v>
      </c>
      <c r="O59" s="372">
        <f>'Data (Layer 1)'!Q59/'Data (Layer 1)'!$AH59*100</f>
        <v>2.4056752195428932</v>
      </c>
      <c r="P59" s="372">
        <f>'Data (Layer 1)'!R59/'Data (Layer 1)'!$AH59*100</f>
        <v>110.70682799851255</v>
      </c>
      <c r="Q59" s="372">
        <f>'Data (Layer 1)'!S59/'Data (Layer 1)'!$AH59*100</f>
        <v>-5.7209874424325638E-2</v>
      </c>
      <c r="R59" s="372">
        <f>'Data (Layer 1)'!T59/'Data (Layer 1)'!$AH59*100</f>
        <v>2.860493721216282E-3</v>
      </c>
      <c r="S59" s="372">
        <f>'Data (Layer 1)'!U59/'Data (Layer 1)'!$AH59*100</f>
        <v>0</v>
      </c>
      <c r="T59" s="372">
        <f>'Data (Layer 1)'!V59/'Data (Layer 1)'!$AH59*100</f>
        <v>0</v>
      </c>
      <c r="U59" s="372">
        <f>'Data (Layer 1)'!W59/'Data (Layer 1)'!$AH59*100</f>
        <v>2.860493721216282E-3</v>
      </c>
      <c r="V59" s="372">
        <f>'Data (Layer 1)'!X59/'Data (Layer 1)'!$AH59*100</f>
        <v>0</v>
      </c>
      <c r="W59" s="372">
        <f>'Data (Layer 1)'!Y59/'Data (Layer 1)'!$AH59*100</f>
        <v>0</v>
      </c>
      <c r="X59" s="372">
        <f>'Data (Layer 1)'!Z59/'Data (Layer 1)'!$AH59*100</f>
        <v>0</v>
      </c>
      <c r="Y59" s="372">
        <f>'Data (Layer 1)'!AA59/'Data (Layer 1)'!$AH59*100</f>
        <v>0</v>
      </c>
      <c r="Z59" s="372">
        <f>'Data (Layer 1)'!AB59/'Data (Layer 1)'!$AH59*100</f>
        <v>0</v>
      </c>
      <c r="AA59" s="372">
        <f>'Data (Layer 1)'!AC59/'Data (Layer 1)'!$AH59*100</f>
        <v>1.0641036642924568</v>
      </c>
      <c r="AB59" s="372">
        <f>'Data (Layer 1)'!AD59/'Data (Layer 1)'!$AH59*100</f>
        <v>-11.716582282101891</v>
      </c>
      <c r="AC59" s="372">
        <f>'Data (Layer 1)'!AE59/'Data (Layer 1)'!$AH59*100</f>
        <v>-10.652478617809434</v>
      </c>
      <c r="AD59" s="372">
        <f>'Data (Layer 1)'!AF59/'Data (Layer 1)'!$AH59*100</f>
        <v>0</v>
      </c>
      <c r="AE59" s="372">
        <f>'Data (Layer 1)'!AG59/'Data (Layer 1)'!$AH59*100</f>
        <v>-10.706827998512543</v>
      </c>
      <c r="AF59" s="442">
        <f>'Data (Layer 1)'!AH59/'Data (Layer 1)'!$AH59*100</f>
        <v>100</v>
      </c>
      <c r="AH59" s="30"/>
      <c r="AI59" s="30"/>
      <c r="AJ59" s="30"/>
      <c r="AK59" s="30"/>
      <c r="AL59" s="30"/>
      <c r="AM59" s="30"/>
    </row>
    <row r="60" spans="1:39" x14ac:dyDescent="0.2">
      <c r="A60" s="113" t="s">
        <v>56</v>
      </c>
      <c r="B60" s="314"/>
      <c r="C60" s="313" t="s">
        <v>203</v>
      </c>
      <c r="D60" s="372">
        <f>'Data (Layer 1)'!F60/'Data (Layer 1)'!$AH60*100</f>
        <v>1.4326334208223972</v>
      </c>
      <c r="E60" s="372">
        <f>'Data (Layer 1)'!G60/'Data (Layer 1)'!$AH60*100</f>
        <v>-0.24059492563429569</v>
      </c>
      <c r="F60" s="372">
        <f>'Data (Layer 1)'!H60/'Data (Layer 1)'!$AH60*100</f>
        <v>106.24453193350831</v>
      </c>
      <c r="G60" s="372">
        <f>'Data (Layer 1)'!I60/'Data (Layer 1)'!$AH60*100</f>
        <v>7.3818897637795269</v>
      </c>
      <c r="H60" s="372">
        <f>'Data (Layer 1)'!J60/'Data (Layer 1)'!$AH60*100</f>
        <v>0</v>
      </c>
      <c r="I60" s="372">
        <f>'Data (Layer 1)'!K60/'Data (Layer 1)'!$AH60*100</f>
        <v>0</v>
      </c>
      <c r="J60" s="372">
        <f>'Data (Layer 1)'!L60/'Data (Layer 1)'!$AH60*100</f>
        <v>0</v>
      </c>
      <c r="K60" s="372">
        <f>'Data (Layer 1)'!M60/'Data (Layer 1)'!$AH60*100</f>
        <v>0</v>
      </c>
      <c r="L60" s="372">
        <f>'Data (Layer 1)'!N60/'Data (Layer 1)'!$AH60*100</f>
        <v>0</v>
      </c>
      <c r="M60" s="372">
        <f>'Data (Layer 1)'!O60/'Data (Layer 1)'!$AH60*100</f>
        <v>0</v>
      </c>
      <c r="N60" s="372">
        <f>'Data (Layer 1)'!P60/'Data (Layer 1)'!$AH60*100</f>
        <v>7.3818897637795269</v>
      </c>
      <c r="O60" s="372">
        <f>'Data (Layer 1)'!Q60/'Data (Layer 1)'!$AH60*100</f>
        <v>3.2589676290463694</v>
      </c>
      <c r="P60" s="372">
        <f>'Data (Layer 1)'!R60/'Data (Layer 1)'!$AH60*100</f>
        <v>118.07742782152231</v>
      </c>
      <c r="Q60" s="372">
        <f>'Data (Layer 1)'!S60/'Data (Layer 1)'!$AH60*100</f>
        <v>-3.6636045494313207</v>
      </c>
      <c r="R60" s="372">
        <f>'Data (Layer 1)'!T60/'Data (Layer 1)'!$AH60*100</f>
        <v>19.389763779527559</v>
      </c>
      <c r="S60" s="372">
        <f>'Data (Layer 1)'!U60/'Data (Layer 1)'!$AH60*100</f>
        <v>3.2261592300962381</v>
      </c>
      <c r="T60" s="372">
        <f>'Data (Layer 1)'!V60/'Data (Layer 1)'!$AH60*100</f>
        <v>0</v>
      </c>
      <c r="U60" s="372">
        <f>'Data (Layer 1)'!W60/'Data (Layer 1)'!$AH60*100</f>
        <v>22.615923009623799</v>
      </c>
      <c r="V60" s="372">
        <f>'Data (Layer 1)'!X60/'Data (Layer 1)'!$AH60*100</f>
        <v>0</v>
      </c>
      <c r="W60" s="372">
        <f>'Data (Layer 1)'!Y60/'Data (Layer 1)'!$AH60*100</f>
        <v>0</v>
      </c>
      <c r="X60" s="372">
        <f>'Data (Layer 1)'!Z60/'Data (Layer 1)'!$AH60*100</f>
        <v>0</v>
      </c>
      <c r="Y60" s="372">
        <f>'Data (Layer 1)'!AA60/'Data (Layer 1)'!$AH60*100</f>
        <v>0</v>
      </c>
      <c r="Z60" s="372">
        <f>'Data (Layer 1)'!AB60/'Data (Layer 1)'!$AH60*100</f>
        <v>0</v>
      </c>
      <c r="AA60" s="372">
        <f>'Data (Layer 1)'!AC60/'Data (Layer 1)'!$AH60*100</f>
        <v>0</v>
      </c>
      <c r="AB60" s="372">
        <f>'Data (Layer 1)'!AD60/'Data (Layer 1)'!$AH60*100</f>
        <v>-37.029746281714786</v>
      </c>
      <c r="AC60" s="372">
        <f>'Data (Layer 1)'!AE60/'Data (Layer 1)'!$AH60*100</f>
        <v>-37.029746281714786</v>
      </c>
      <c r="AD60" s="372">
        <f>'Data (Layer 1)'!AF60/'Data (Layer 1)'!$AH60*100</f>
        <v>0</v>
      </c>
      <c r="AE60" s="372">
        <f>'Data (Layer 1)'!AG60/'Data (Layer 1)'!$AH60*100</f>
        <v>-18.07742782152231</v>
      </c>
      <c r="AF60" s="442">
        <f>'Data (Layer 1)'!AH60/'Data (Layer 1)'!$AH60*100</f>
        <v>100</v>
      </c>
      <c r="AH60" s="30"/>
      <c r="AI60" s="30"/>
      <c r="AJ60" s="30"/>
      <c r="AK60" s="30"/>
      <c r="AL60" s="30"/>
      <c r="AM60" s="30"/>
    </row>
    <row r="61" spans="1:39" x14ac:dyDescent="0.2">
      <c r="A61" s="113" t="s">
        <v>57</v>
      </c>
      <c r="B61" s="314"/>
      <c r="C61" s="313" t="s">
        <v>181</v>
      </c>
      <c r="D61" s="459">
        <f>'Data (Layer 1)'!F61/'Data (Layer 1)'!$AH$12*100</f>
        <v>1.9869457663153085E-2</v>
      </c>
      <c r="E61" s="459">
        <f>'Data (Layer 1)'!G61/'Data (Layer 1)'!$AH$12*100</f>
        <v>1.0928201714734197E-2</v>
      </c>
      <c r="F61" s="459">
        <f>'Data (Layer 1)'!H61/'Data (Layer 1)'!$AH$12*100</f>
        <v>0.11971348242049733</v>
      </c>
      <c r="G61" s="459">
        <f>'Data (Layer 1)'!I61/'Data (Layer 1)'!$AH$12*100</f>
        <v>0.2657539962446725</v>
      </c>
      <c r="H61" s="459">
        <f>'Data (Layer 1)'!J61/'Data (Layer 1)'!$AH$12*100</f>
        <v>0</v>
      </c>
      <c r="I61" s="459">
        <f>'Data (Layer 1)'!K61/'Data (Layer 1)'!$AH$12*100</f>
        <v>0.15547850621417286</v>
      </c>
      <c r="J61" s="459">
        <f>'Data (Layer 1)'!L61/'Data (Layer 1)'!$AH$12*100</f>
        <v>13.019958870222636</v>
      </c>
      <c r="K61" s="459">
        <f>'Data (Layer 1)'!M61/'Data (Layer 1)'!$AH$12*100</f>
        <v>0</v>
      </c>
      <c r="L61" s="459">
        <f>'Data (Layer 1)'!N61/'Data (Layer 1)'!$AH$12*100</f>
        <v>0</v>
      </c>
      <c r="M61" s="459">
        <f>'Data (Layer 1)'!O61/'Data (Layer 1)'!$AH$12*100</f>
        <v>0</v>
      </c>
      <c r="N61" s="459">
        <f>'Data (Layer 1)'!P61/'Data (Layer 1)'!$AH$12*100</f>
        <v>13.441191372681482</v>
      </c>
      <c r="O61" s="459">
        <f>'Data (Layer 1)'!Q61/'Data (Layer 1)'!$AH$12*100</f>
        <v>0.26972788777730311</v>
      </c>
      <c r="P61" s="459">
        <f>'Data (Layer 1)'!R61/'Data (Layer 1)'!$AH$12*100</f>
        <v>13.861430402257172</v>
      </c>
      <c r="Q61" s="459">
        <f>'Data (Layer 1)'!S61/'Data (Layer 1)'!$AH$12*100</f>
        <v>0.15647197909733054</v>
      </c>
      <c r="R61" s="459">
        <f>'Data (Layer 1)'!T61/'Data (Layer 1)'!$AH$12*100</f>
        <v>-0.88021697447768166</v>
      </c>
      <c r="S61" s="459">
        <f>'Data (Layer 1)'!U61/'Data (Layer 1)'!$AH$12*100</f>
        <v>-0.14653725026575398</v>
      </c>
      <c r="T61" s="459">
        <f>'Data (Layer 1)'!V61/'Data (Layer 1)'!$AH$12*100</f>
        <v>0</v>
      </c>
      <c r="U61" s="459">
        <f>'Data (Layer 1)'!W61/'Data (Layer 1)'!$AH$12*100</f>
        <v>-1.0267542247434358</v>
      </c>
      <c r="V61" s="459">
        <f>'Data (Layer 1)'!X61/'Data (Layer 1)'!$AH$12*100</f>
        <v>0</v>
      </c>
      <c r="W61" s="459">
        <f>'Data (Layer 1)'!Y61/'Data (Layer 1)'!$AH$12*100</f>
        <v>0</v>
      </c>
      <c r="X61" s="459">
        <f>'Data (Layer 1)'!Z61/'Data (Layer 1)'!$AH$12*100</f>
        <v>0</v>
      </c>
      <c r="Y61" s="459">
        <f>'Data (Layer 1)'!AA61/'Data (Layer 1)'!$AH$12*100</f>
        <v>0</v>
      </c>
      <c r="Z61" s="459">
        <f>'Data (Layer 1)'!AB61/'Data (Layer 1)'!$AH$12*100</f>
        <v>0</v>
      </c>
      <c r="AA61" s="459">
        <f>'Data (Layer 1)'!AC61/'Data (Layer 1)'!$AH$12*100</f>
        <v>0.18478595626732369</v>
      </c>
      <c r="AB61" s="459">
        <f>'Data (Layer 1)'!AD61/'Data (Layer 1)'!$AH$12*100</f>
        <v>-0.35268287352096722</v>
      </c>
      <c r="AC61" s="459">
        <f>'Data (Layer 1)'!AE61/'Data (Layer 1)'!$AH$12*100</f>
        <v>-0.16789691725364356</v>
      </c>
      <c r="AD61" s="459">
        <f>'Data (Layer 1)'!AF61/'Data (Layer 1)'!$AH$12*100</f>
        <v>0</v>
      </c>
      <c r="AE61" s="459">
        <f>'Data (Layer 1)'!AG61/'Data (Layer 1)'!$AH$12*100</f>
        <v>-1.0381791628997488</v>
      </c>
      <c r="AF61" s="357">
        <f>'Data (Layer 1)'!AH61/'Data (Layer 1)'!$AH$12*100</f>
        <v>12.823251239357422</v>
      </c>
      <c r="AH61" s="30"/>
      <c r="AI61" s="30"/>
      <c r="AJ61" s="30"/>
      <c r="AK61" s="30"/>
      <c r="AL61" s="30"/>
      <c r="AM61" s="30"/>
    </row>
    <row r="62" spans="1:39" s="9" customFormat="1" x14ac:dyDescent="0.2">
      <c r="A62" s="126" t="s">
        <v>0</v>
      </c>
      <c r="B62" s="315" t="s">
        <v>80</v>
      </c>
      <c r="C62" s="316" t="s">
        <v>81</v>
      </c>
      <c r="D62" s="397"/>
      <c r="E62" s="397"/>
      <c r="F62" s="397"/>
      <c r="G62" s="397"/>
      <c r="H62" s="397"/>
      <c r="I62" s="397"/>
      <c r="J62" s="397"/>
      <c r="K62" s="397"/>
      <c r="L62" s="397"/>
      <c r="M62" s="397"/>
      <c r="N62" s="397"/>
      <c r="O62" s="397"/>
      <c r="P62" s="397"/>
      <c r="Q62" s="397"/>
      <c r="R62" s="397"/>
      <c r="S62" s="397"/>
      <c r="T62" s="397"/>
      <c r="U62" s="397"/>
      <c r="V62" s="397"/>
      <c r="W62" s="397"/>
      <c r="X62" s="397"/>
      <c r="Y62" s="397"/>
      <c r="Z62" s="397"/>
      <c r="AA62" s="397"/>
      <c r="AB62" s="397"/>
      <c r="AC62" s="397"/>
      <c r="AD62" s="397"/>
      <c r="AE62" s="397"/>
      <c r="AF62" s="410"/>
      <c r="AH62" s="32"/>
      <c r="AI62" s="32"/>
      <c r="AJ62" s="32"/>
      <c r="AK62" s="32"/>
      <c r="AL62" s="32"/>
      <c r="AM62" s="32"/>
    </row>
    <row r="63" spans="1:39" s="9" customFormat="1" x14ac:dyDescent="0.2">
      <c r="A63" s="139" t="s">
        <v>82</v>
      </c>
      <c r="B63" s="315"/>
      <c r="C63" s="317" t="s">
        <v>204</v>
      </c>
      <c r="D63" s="372">
        <f>'Data (Layer 1)'!F63/'Data (Layer 1)'!$AH63*100</f>
        <v>0</v>
      </c>
      <c r="E63" s="372">
        <f>'Data (Layer 1)'!G63/'Data (Layer 1)'!$AH63*100</f>
        <v>0</v>
      </c>
      <c r="F63" s="372">
        <f>'Data (Layer 1)'!H63/'Data (Layer 1)'!$AH63*100</f>
        <v>0.57215511760966309</v>
      </c>
      <c r="G63" s="372">
        <f>'Data (Layer 1)'!I63/'Data (Layer 1)'!$AH63*100</f>
        <v>5.1396156291261184</v>
      </c>
      <c r="H63" s="372">
        <f>'Data (Layer 1)'!J63/'Data (Layer 1)'!$AH63*100</f>
        <v>0</v>
      </c>
      <c r="I63" s="372">
        <f>'Data (Layer 1)'!K63/'Data (Layer 1)'!$AH63*100</f>
        <v>0</v>
      </c>
      <c r="J63" s="372">
        <f>'Data (Layer 1)'!L63/'Data (Layer 1)'!$AH63*100</f>
        <v>94.28822925326422</v>
      </c>
      <c r="K63" s="372">
        <f>'Data (Layer 1)'!M63/'Data (Layer 1)'!$AH63*100</f>
        <v>0</v>
      </c>
      <c r="L63" s="372">
        <f>'Data (Layer 1)'!N63/'Data (Layer 1)'!$AH63*100</f>
        <v>0</v>
      </c>
      <c r="M63" s="372">
        <f>'Data (Layer 1)'!O63/'Data (Layer 1)'!$AH63*100</f>
        <v>0</v>
      </c>
      <c r="N63" s="372">
        <f>'Data (Layer 1)'!P63/'Data (Layer 1)'!$AH63*100</f>
        <v>99.427844882390332</v>
      </c>
      <c r="O63" s="372">
        <f>'Data (Layer 1)'!Q63/'Data (Layer 1)'!$AH63*100</f>
        <v>0</v>
      </c>
      <c r="P63" s="372">
        <f>'Data (Layer 1)'!R63/'Data (Layer 1)'!$AH63*100</f>
        <v>100</v>
      </c>
      <c r="Q63" s="372">
        <f>'Data (Layer 1)'!S63/'Data (Layer 1)'!$AH63*100</f>
        <v>0</v>
      </c>
      <c r="R63" s="372">
        <f>'Data (Layer 1)'!T63/'Data (Layer 1)'!$AH63*100</f>
        <v>0</v>
      </c>
      <c r="S63" s="372">
        <f>'Data (Layer 1)'!U63/'Data (Layer 1)'!$AH63*100</f>
        <v>0</v>
      </c>
      <c r="T63" s="372">
        <f>'Data (Layer 1)'!V63/'Data (Layer 1)'!$AH63*100</f>
        <v>0</v>
      </c>
      <c r="U63" s="372">
        <f>'Data (Layer 1)'!W63/'Data (Layer 1)'!$AH63*100</f>
        <v>0</v>
      </c>
      <c r="V63" s="372">
        <f>'Data (Layer 1)'!X63/'Data (Layer 1)'!$AH63*100</f>
        <v>0</v>
      </c>
      <c r="W63" s="372">
        <f>'Data (Layer 1)'!Y63/'Data (Layer 1)'!$AH63*100</f>
        <v>0</v>
      </c>
      <c r="X63" s="372">
        <f>'Data (Layer 1)'!Z63/'Data (Layer 1)'!$AH63*100</f>
        <v>0</v>
      </c>
      <c r="Y63" s="372">
        <f>'Data (Layer 1)'!AA63/'Data (Layer 1)'!$AH63*100</f>
        <v>0</v>
      </c>
      <c r="Z63" s="372">
        <f>'Data (Layer 1)'!AB63/'Data (Layer 1)'!$AH63*100</f>
        <v>0</v>
      </c>
      <c r="AA63" s="372">
        <f>'Data (Layer 1)'!AC63/'Data (Layer 1)'!$AH63*100</f>
        <v>0</v>
      </c>
      <c r="AB63" s="372">
        <f>'Data (Layer 1)'!AD63/'Data (Layer 1)'!$AH63*100</f>
        <v>0</v>
      </c>
      <c r="AC63" s="372">
        <f>'Data (Layer 1)'!AE63/'Data (Layer 1)'!$AH63*100</f>
        <v>0</v>
      </c>
      <c r="AD63" s="372">
        <f>'Data (Layer 1)'!AF63/'Data (Layer 1)'!$AH63*100</f>
        <v>0</v>
      </c>
      <c r="AE63" s="372">
        <f>'Data (Layer 1)'!AG63/'Data (Layer 1)'!$AH63*100</f>
        <v>0</v>
      </c>
      <c r="AF63" s="442">
        <f>'Data (Layer 1)'!AH63/'Data (Layer 1)'!$AH63*100</f>
        <v>100</v>
      </c>
      <c r="AH63" s="32"/>
      <c r="AI63" s="32"/>
      <c r="AJ63" s="32"/>
      <c r="AK63" s="32"/>
      <c r="AL63" s="32"/>
      <c r="AM63" s="32"/>
    </row>
    <row r="64" spans="1:39" s="9" customFormat="1" x14ac:dyDescent="0.2">
      <c r="A64" s="139" t="s">
        <v>83</v>
      </c>
      <c r="B64" s="315"/>
      <c r="C64" s="317" t="s">
        <v>205</v>
      </c>
      <c r="D64" s="372">
        <f>'Data (Layer 1)'!F64/'Data (Layer 1)'!$AH64*100</f>
        <v>0</v>
      </c>
      <c r="E64" s="372">
        <f>'Data (Layer 1)'!G64/'Data (Layer 1)'!$AH64*100</f>
        <v>0</v>
      </c>
      <c r="F64" s="372">
        <f>'Data (Layer 1)'!H64/'Data (Layer 1)'!$AH64*100</f>
        <v>53.400906908508937</v>
      </c>
      <c r="G64" s="372">
        <f>'Data (Layer 1)'!I64/'Data (Layer 1)'!$AH64*100</f>
        <v>16.484395838890372</v>
      </c>
      <c r="H64" s="372">
        <f>'Data (Layer 1)'!J64/'Data (Layer 1)'!$AH64*100</f>
        <v>0</v>
      </c>
      <c r="I64" s="372">
        <f>'Data (Layer 1)'!K64/'Data (Layer 1)'!$AH64*100</f>
        <v>0</v>
      </c>
      <c r="J64" s="372">
        <f>'Data (Layer 1)'!L64/'Data (Layer 1)'!$AH64*100</f>
        <v>0</v>
      </c>
      <c r="K64" s="372">
        <f>'Data (Layer 1)'!M64/'Data (Layer 1)'!$AH64*100</f>
        <v>0</v>
      </c>
      <c r="L64" s="372">
        <f>'Data (Layer 1)'!N64/'Data (Layer 1)'!$AH64*100</f>
        <v>0</v>
      </c>
      <c r="M64" s="372">
        <f>'Data (Layer 1)'!O64/'Data (Layer 1)'!$AH64*100</f>
        <v>0</v>
      </c>
      <c r="N64" s="372">
        <f>'Data (Layer 1)'!P64/'Data (Layer 1)'!$AH64*100</f>
        <v>16.484395838890372</v>
      </c>
      <c r="O64" s="372">
        <f>'Data (Layer 1)'!Q64/'Data (Layer 1)'!$AH64*100</f>
        <v>0</v>
      </c>
      <c r="P64" s="372">
        <f>'Data (Layer 1)'!R64/'Data (Layer 1)'!$AH64*100</f>
        <v>69.885302747399308</v>
      </c>
      <c r="Q64" s="372">
        <f>'Data (Layer 1)'!S64/'Data (Layer 1)'!$AH64*100</f>
        <v>0</v>
      </c>
      <c r="R64" s="372">
        <f>'Data (Layer 1)'!T64/'Data (Layer 1)'!$AH64*100</f>
        <v>25.846892504667913</v>
      </c>
      <c r="S64" s="372">
        <f>'Data (Layer 1)'!U64/'Data (Layer 1)'!$AH64*100</f>
        <v>4.2678047479327823</v>
      </c>
      <c r="T64" s="372">
        <f>'Data (Layer 1)'!V64/'Data (Layer 1)'!$AH64*100</f>
        <v>0</v>
      </c>
      <c r="U64" s="372">
        <f>'Data (Layer 1)'!W64/'Data (Layer 1)'!$AH64*100</f>
        <v>30.114697252600692</v>
      </c>
      <c r="V64" s="372">
        <f>'Data (Layer 1)'!X64/'Data (Layer 1)'!$AH64*100</f>
        <v>0</v>
      </c>
      <c r="W64" s="372">
        <f>'Data (Layer 1)'!Y64/'Data (Layer 1)'!$AH64*100</f>
        <v>0</v>
      </c>
      <c r="X64" s="372">
        <f>'Data (Layer 1)'!Z64/'Data (Layer 1)'!$AH64*100</f>
        <v>0</v>
      </c>
      <c r="Y64" s="372">
        <f>'Data (Layer 1)'!AA64/'Data (Layer 1)'!$AH64*100</f>
        <v>0</v>
      </c>
      <c r="Z64" s="372">
        <f>'Data (Layer 1)'!AB64/'Data (Layer 1)'!$AH64*100</f>
        <v>0</v>
      </c>
      <c r="AA64" s="372">
        <f>'Data (Layer 1)'!AC64/'Data (Layer 1)'!$AH64*100</f>
        <v>0</v>
      </c>
      <c r="AB64" s="372">
        <f>'Data (Layer 1)'!AD64/'Data (Layer 1)'!$AH64*100</f>
        <v>0</v>
      </c>
      <c r="AC64" s="372">
        <f>'Data (Layer 1)'!AE64/'Data (Layer 1)'!$AH64*100</f>
        <v>0</v>
      </c>
      <c r="AD64" s="372">
        <f>'Data (Layer 1)'!AF64/'Data (Layer 1)'!$AH64*100</f>
        <v>0</v>
      </c>
      <c r="AE64" s="372">
        <f>'Data (Layer 1)'!AG64/'Data (Layer 1)'!$AH64*100</f>
        <v>30.114697252600692</v>
      </c>
      <c r="AF64" s="442">
        <f>'Data (Layer 1)'!AH64/'Data (Layer 1)'!$AH64*100</f>
        <v>100</v>
      </c>
      <c r="AH64" s="32"/>
      <c r="AI64" s="32"/>
      <c r="AJ64" s="32"/>
      <c r="AK64" s="32"/>
      <c r="AL64" s="32"/>
      <c r="AM64" s="32"/>
    </row>
    <row r="65" spans="1:39" s="9" customFormat="1" x14ac:dyDescent="0.2">
      <c r="A65" s="139" t="s">
        <v>84</v>
      </c>
      <c r="B65" s="315"/>
      <c r="C65" s="317" t="s">
        <v>181</v>
      </c>
      <c r="D65" s="459">
        <f>'Data (Layer 1)'!F65/'Data (Layer 1)'!$AH$12*100</f>
        <v>0</v>
      </c>
      <c r="E65" s="459">
        <f>'Data (Layer 1)'!G65/'Data (Layer 1)'!$AH$12*100</f>
        <v>0</v>
      </c>
      <c r="F65" s="459">
        <f>'Data (Layer 1)'!H65/'Data (Layer 1)'!$AH$12*100</f>
        <v>-0.93634819237608902</v>
      </c>
      <c r="G65" s="459">
        <f>'Data (Layer 1)'!I65/'Data (Layer 1)'!$AH$12*100</f>
        <v>0.21508687920363212</v>
      </c>
      <c r="H65" s="459">
        <f>'Data (Layer 1)'!J65/'Data (Layer 1)'!$AH$12*100</f>
        <v>0</v>
      </c>
      <c r="I65" s="459">
        <f>'Data (Layer 1)'!K65/'Data (Layer 1)'!$AH$12*100</f>
        <v>0</v>
      </c>
      <c r="J65" s="459">
        <f>'Data (Layer 1)'!L65/'Data (Layer 1)'!$AH$12*100</f>
        <v>9.5775753300813662</v>
      </c>
      <c r="K65" s="459">
        <f>'Data (Layer 1)'!M65/'Data (Layer 1)'!$AH$12*100</f>
        <v>0</v>
      </c>
      <c r="L65" s="459">
        <f>'Data (Layer 1)'!N65/'Data (Layer 1)'!$AH$12*100</f>
        <v>0</v>
      </c>
      <c r="M65" s="459">
        <f>'Data (Layer 1)'!O65/'Data (Layer 1)'!$AH$12*100</f>
        <v>0</v>
      </c>
      <c r="N65" s="459">
        <f>'Data (Layer 1)'!P65/'Data (Layer 1)'!$AH$12*100</f>
        <v>9.7926622092849982</v>
      </c>
      <c r="O65" s="459">
        <f>'Data (Layer 1)'!Q65/'Data (Layer 1)'!$AH$12*100</f>
        <v>0</v>
      </c>
      <c r="P65" s="459">
        <f>'Data (Layer 1)'!R65/'Data (Layer 1)'!$AH$12*100</f>
        <v>8.8563140169089092</v>
      </c>
      <c r="Q65" s="459">
        <f>'Data (Layer 1)'!S65/'Data (Layer 1)'!$AH$12*100</f>
        <v>0</v>
      </c>
      <c r="R65" s="459">
        <f>'Data (Layer 1)'!T65/'Data (Layer 1)'!$AH$12*100</f>
        <v>-0.48133761188988344</v>
      </c>
      <c r="S65" s="459">
        <f>'Data (Layer 1)'!U65/'Data (Layer 1)'!$AH$12*100</f>
        <v>-7.9477830652612338E-2</v>
      </c>
      <c r="T65" s="459">
        <f>'Data (Layer 1)'!V65/'Data (Layer 1)'!$AH$12*100</f>
        <v>0</v>
      </c>
      <c r="U65" s="459">
        <f>'Data (Layer 1)'!W65/'Data (Layer 1)'!$AH$12*100</f>
        <v>-0.56081544254249582</v>
      </c>
      <c r="V65" s="459">
        <f>'Data (Layer 1)'!X65/'Data (Layer 1)'!$AH$12*100</f>
        <v>0</v>
      </c>
      <c r="W65" s="459">
        <f>'Data (Layer 1)'!Y65/'Data (Layer 1)'!$AH$12*100</f>
        <v>0</v>
      </c>
      <c r="X65" s="459">
        <f>'Data (Layer 1)'!Z65/'Data (Layer 1)'!$AH$12*100</f>
        <v>0</v>
      </c>
      <c r="Y65" s="459">
        <f>'Data (Layer 1)'!AA65/'Data (Layer 1)'!$AH$12*100</f>
        <v>0</v>
      </c>
      <c r="Z65" s="459">
        <f>'Data (Layer 1)'!AB65/'Data (Layer 1)'!$AH$12*100</f>
        <v>0</v>
      </c>
      <c r="AA65" s="459">
        <f>'Data (Layer 1)'!AC65/'Data (Layer 1)'!$AH$12*100</f>
        <v>0</v>
      </c>
      <c r="AB65" s="459">
        <f>'Data (Layer 1)'!AD65/'Data (Layer 1)'!$AH$12*100</f>
        <v>0</v>
      </c>
      <c r="AC65" s="459">
        <f>'Data (Layer 1)'!AE65/'Data (Layer 1)'!$AH$12*100</f>
        <v>0</v>
      </c>
      <c r="AD65" s="459">
        <f>'Data (Layer 1)'!AF65/'Data (Layer 1)'!$AH$12*100</f>
        <v>0</v>
      </c>
      <c r="AE65" s="459">
        <f>'Data (Layer 1)'!AG65/'Data (Layer 1)'!$AH$12*100</f>
        <v>-0.56081544254249582</v>
      </c>
      <c r="AF65" s="357">
        <f>'Data (Layer 1)'!AH65/'Data (Layer 1)'!$AH$12*100</f>
        <v>8.2954985743664125</v>
      </c>
      <c r="AH65" s="32"/>
      <c r="AI65" s="32"/>
      <c r="AJ65" s="32"/>
      <c r="AK65" s="32"/>
      <c r="AL65" s="32"/>
      <c r="AM65" s="32"/>
    </row>
    <row r="66" spans="1:39" x14ac:dyDescent="0.2">
      <c r="A66" s="80" t="s">
        <v>0</v>
      </c>
      <c r="B66" s="314" t="s">
        <v>85</v>
      </c>
      <c r="C66" s="313" t="s">
        <v>86</v>
      </c>
      <c r="D66" s="397"/>
      <c r="E66" s="397"/>
      <c r="F66" s="397"/>
      <c r="G66" s="397"/>
      <c r="H66" s="397"/>
      <c r="I66" s="397"/>
      <c r="J66" s="397"/>
      <c r="K66" s="397"/>
      <c r="L66" s="397"/>
      <c r="M66" s="397"/>
      <c r="N66" s="397"/>
      <c r="O66" s="397"/>
      <c r="P66" s="397"/>
      <c r="Q66" s="397"/>
      <c r="R66" s="397"/>
      <c r="S66" s="397"/>
      <c r="T66" s="397"/>
      <c r="U66" s="397"/>
      <c r="V66" s="397"/>
      <c r="W66" s="397"/>
      <c r="X66" s="397"/>
      <c r="Y66" s="397"/>
      <c r="Z66" s="397"/>
      <c r="AA66" s="397"/>
      <c r="AB66" s="397"/>
      <c r="AC66" s="397"/>
      <c r="AD66" s="397"/>
      <c r="AE66" s="397"/>
      <c r="AF66" s="410"/>
      <c r="AH66" s="30"/>
      <c r="AI66" s="30"/>
      <c r="AJ66" s="30"/>
      <c r="AK66" s="30"/>
      <c r="AL66" s="30"/>
      <c r="AM66" s="30"/>
    </row>
    <row r="67" spans="1:39" x14ac:dyDescent="0.2">
      <c r="A67" s="113" t="s">
        <v>55</v>
      </c>
      <c r="B67" s="314"/>
      <c r="C67" s="313" t="s">
        <v>206</v>
      </c>
      <c r="D67" s="372">
        <f>'Data (Layer 1)'!F67/'Data (Layer 1)'!$AH67*100</f>
        <v>2.4408323185259704</v>
      </c>
      <c r="E67" s="372">
        <f>'Data (Layer 1)'!G67/'Data (Layer 1)'!$AH67*100</f>
        <v>3.7803780378037803</v>
      </c>
      <c r="F67" s="372">
        <f>'Data (Layer 1)'!H67/'Data (Layer 1)'!$AH67*100</f>
        <v>85.264997087944081</v>
      </c>
      <c r="G67" s="372">
        <f>'Data (Layer 1)'!I67/'Data (Layer 1)'!$AH67*100</f>
        <v>0</v>
      </c>
      <c r="H67" s="372">
        <f>'Data (Layer 1)'!J67/'Data (Layer 1)'!$AH67*100</f>
        <v>0</v>
      </c>
      <c r="I67" s="372">
        <f>'Data (Layer 1)'!K67/'Data (Layer 1)'!$AH67*100</f>
        <v>2.7108593212262404</v>
      </c>
      <c r="J67" s="372">
        <f>'Data (Layer 1)'!L67/'Data (Layer 1)'!$AH67*100</f>
        <v>0</v>
      </c>
      <c r="K67" s="372">
        <f>'Data (Layer 1)'!M67/'Data (Layer 1)'!$AH67*100</f>
        <v>0</v>
      </c>
      <c r="L67" s="372">
        <f>'Data (Layer 1)'!N67/'Data (Layer 1)'!$AH67*100</f>
        <v>0</v>
      </c>
      <c r="M67" s="372">
        <f>'Data (Layer 1)'!O67/'Data (Layer 1)'!$AH67*100</f>
        <v>2.6473235558850006E-2</v>
      </c>
      <c r="N67" s="372">
        <f>'Data (Layer 1)'!P67/'Data (Layer 1)'!$AH67*100</f>
        <v>2.7373325567850904</v>
      </c>
      <c r="O67" s="372">
        <f>'Data (Layer 1)'!Q67/'Data (Layer 1)'!$AH67*100</f>
        <v>1.73134960554879</v>
      </c>
      <c r="P67" s="372">
        <f>'Data (Layer 1)'!R67/'Data (Layer 1)'!$AH67*100</f>
        <v>95.954889606607722</v>
      </c>
      <c r="Q67" s="372">
        <f>'Data (Layer 1)'!S67/'Data (Layer 1)'!$AH67*100</f>
        <v>2.08609096203738</v>
      </c>
      <c r="R67" s="372">
        <f>'Data (Layer 1)'!T67/'Data (Layer 1)'!$AH67*100</f>
        <v>5.2946471117700008E-3</v>
      </c>
      <c r="S67" s="372">
        <f>'Data (Layer 1)'!U67/'Data (Layer 1)'!$AH67*100</f>
        <v>0</v>
      </c>
      <c r="T67" s="372">
        <f>'Data (Layer 1)'!V67/'Data (Layer 1)'!$AH67*100</f>
        <v>-0.13766082490602</v>
      </c>
      <c r="U67" s="372">
        <f>'Data (Layer 1)'!W67/'Data (Layer 1)'!$AH67*100</f>
        <v>-0.13236617779425003</v>
      </c>
      <c r="V67" s="372">
        <f>'Data (Layer 1)'!X67/'Data (Layer 1)'!$AH67*100</f>
        <v>0</v>
      </c>
      <c r="W67" s="372">
        <f>'Data (Layer 1)'!Y67/'Data (Layer 1)'!$AH67*100</f>
        <v>0</v>
      </c>
      <c r="X67" s="372">
        <f>'Data (Layer 1)'!Z67/'Data (Layer 1)'!$AH67*100</f>
        <v>0</v>
      </c>
      <c r="Y67" s="372">
        <f>'Data (Layer 1)'!AA67/'Data (Layer 1)'!$AH67*100</f>
        <v>0</v>
      </c>
      <c r="Z67" s="372">
        <f>'Data (Layer 1)'!AB67/'Data (Layer 1)'!$AH67*100</f>
        <v>0</v>
      </c>
      <c r="AA67" s="372">
        <f>'Data (Layer 1)'!AC67/'Data (Layer 1)'!$AH67*100</f>
        <v>2.0913856091491505</v>
      </c>
      <c r="AB67" s="372">
        <f>'Data (Layer 1)'!AD67/'Data (Layer 1)'!$AH67*100</f>
        <v>0</v>
      </c>
      <c r="AC67" s="372">
        <f>'Data (Layer 1)'!AE67/'Data (Layer 1)'!$AH67*100</f>
        <v>2.0913856091491505</v>
      </c>
      <c r="AD67" s="372">
        <f>'Data (Layer 1)'!AF67/'Data (Layer 1)'!$AH67*100</f>
        <v>0</v>
      </c>
      <c r="AE67" s="372">
        <f>'Data (Layer 1)'!AG67/'Data (Layer 1)'!$AH67*100</f>
        <v>4.0451103933922798</v>
      </c>
      <c r="AF67" s="442">
        <f>'Data (Layer 1)'!AH67/'Data (Layer 1)'!$AH67*100</f>
        <v>100</v>
      </c>
      <c r="AH67" s="30"/>
      <c r="AI67" s="30"/>
      <c r="AJ67" s="30"/>
      <c r="AK67" s="30"/>
      <c r="AL67" s="30"/>
      <c r="AM67" s="30"/>
    </row>
    <row r="68" spans="1:39" x14ac:dyDescent="0.2">
      <c r="A68" s="113" t="s">
        <v>56</v>
      </c>
      <c r="B68" s="314"/>
      <c r="C68" s="313" t="s">
        <v>207</v>
      </c>
      <c r="D68" s="372">
        <f>'Data (Layer 1)'!F68/'Data (Layer 1)'!$AH68*100</f>
        <v>1.6022958268563912</v>
      </c>
      <c r="E68" s="372">
        <f>'Data (Layer 1)'!G68/'Data (Layer 1)'!$AH68*100</f>
        <v>2.3675714456534735</v>
      </c>
      <c r="F68" s="372">
        <f>'Data (Layer 1)'!H68/'Data (Layer 1)'!$AH68*100</f>
        <v>92.550520148272156</v>
      </c>
      <c r="G68" s="372">
        <f>'Data (Layer 1)'!I68/'Data (Layer 1)'!$AH68*100</f>
        <v>0</v>
      </c>
      <c r="H68" s="372">
        <f>'Data (Layer 1)'!J68/'Data (Layer 1)'!$AH68*100</f>
        <v>0</v>
      </c>
      <c r="I68" s="372">
        <f>'Data (Layer 1)'!K68/'Data (Layer 1)'!$AH68*100</f>
        <v>0</v>
      </c>
      <c r="J68" s="372">
        <f>'Data (Layer 1)'!L68/'Data (Layer 1)'!$AH68*100</f>
        <v>0</v>
      </c>
      <c r="K68" s="372">
        <f>'Data (Layer 1)'!M68/'Data (Layer 1)'!$AH68*100</f>
        <v>0</v>
      </c>
      <c r="L68" s="372">
        <f>'Data (Layer 1)'!N68/'Data (Layer 1)'!$AH68*100</f>
        <v>0</v>
      </c>
      <c r="M68" s="372">
        <f>'Data (Layer 1)'!O68/'Data (Layer 1)'!$AH68*100</f>
        <v>0</v>
      </c>
      <c r="N68" s="372">
        <f>'Data (Layer 1)'!P68/'Data (Layer 1)'!$AH68*100</f>
        <v>0</v>
      </c>
      <c r="O68" s="372">
        <f>'Data (Layer 1)'!Q68/'Data (Layer 1)'!$AH68*100</f>
        <v>-1.4468492167882339</v>
      </c>
      <c r="P68" s="372">
        <f>'Data (Layer 1)'!R68/'Data (Layer 1)'!$AH68*100</f>
        <v>95.073538203993778</v>
      </c>
      <c r="Q68" s="372">
        <f>'Data (Layer 1)'!S68/'Data (Layer 1)'!$AH68*100</f>
        <v>3.8263780939854124</v>
      </c>
      <c r="R68" s="372">
        <f>'Data (Layer 1)'!T68/'Data (Layer 1)'!$AH68*100</f>
        <v>1.0522539758459883</v>
      </c>
      <c r="S68" s="372">
        <f>'Data (Layer 1)'!U68/'Data (Layer 1)'!$AH68*100</f>
        <v>0.14348917852445295</v>
      </c>
      <c r="T68" s="372">
        <f>'Data (Layer 1)'!V68/'Data (Layer 1)'!$AH68*100</f>
        <v>-0.3826378093985412</v>
      </c>
      <c r="U68" s="372">
        <f>'Data (Layer 1)'!W68/'Data (Layer 1)'!$AH68*100</f>
        <v>0.81310534497190012</v>
      </c>
      <c r="V68" s="372">
        <f>'Data (Layer 1)'!X68/'Data (Layer 1)'!$AH68*100</f>
        <v>0</v>
      </c>
      <c r="W68" s="372">
        <f>'Data (Layer 1)'!Y68/'Data (Layer 1)'!$AH68*100</f>
        <v>0</v>
      </c>
      <c r="X68" s="372">
        <f>'Data (Layer 1)'!Z68/'Data (Layer 1)'!$AH68*100</f>
        <v>0</v>
      </c>
      <c r="Y68" s="372">
        <f>'Data (Layer 1)'!AA68/'Data (Layer 1)'!$AH68*100</f>
        <v>0</v>
      </c>
      <c r="Z68" s="372">
        <f>'Data (Layer 1)'!AB68/'Data (Layer 1)'!$AH68*100</f>
        <v>0</v>
      </c>
      <c r="AA68" s="372">
        <f>'Data (Layer 1)'!AC68/'Data (Layer 1)'!$AH68*100</f>
        <v>0</v>
      </c>
      <c r="AB68" s="372">
        <f>'Data (Layer 1)'!AD68/'Data (Layer 1)'!$AH68*100</f>
        <v>0.22719119933038381</v>
      </c>
      <c r="AC68" s="372">
        <f>'Data (Layer 1)'!AE68/'Data (Layer 1)'!$AH68*100</f>
        <v>0.22719119933038381</v>
      </c>
      <c r="AD68" s="372">
        <f>'Data (Layer 1)'!AF68/'Data (Layer 1)'!$AH68*100</f>
        <v>5.9787157718522069E-2</v>
      </c>
      <c r="AE68" s="372">
        <f>'Data (Layer 1)'!AG68/'Data (Layer 1)'!$AH68*100</f>
        <v>4.926461796006218</v>
      </c>
      <c r="AF68" s="442">
        <f>'Data (Layer 1)'!AH68/'Data (Layer 1)'!$AH68*100</f>
        <v>100</v>
      </c>
      <c r="AH68" s="30"/>
      <c r="AI68" s="30"/>
      <c r="AJ68" s="30"/>
      <c r="AK68" s="30"/>
      <c r="AL68" s="30"/>
      <c r="AM68" s="30"/>
    </row>
    <row r="69" spans="1:39" x14ac:dyDescent="0.2">
      <c r="A69" s="113" t="s">
        <v>57</v>
      </c>
      <c r="B69" s="314"/>
      <c r="C69" s="313" t="s">
        <v>181</v>
      </c>
      <c r="D69" s="459">
        <f>'Data (Layer 1)'!F69/'Data (Layer 1)'!$AH$12*100</f>
        <v>0.16243281639627646</v>
      </c>
      <c r="E69" s="459">
        <f>'Data (Layer 1)'!G69/'Data (Layer 1)'!$AH$12*100</f>
        <v>0.25631600385467479</v>
      </c>
      <c r="F69" s="459">
        <f>'Data (Layer 1)'!H69/'Data (Layer 1)'!$AH$12*100</f>
        <v>4.1547035973653097</v>
      </c>
      <c r="G69" s="459">
        <f>'Data (Layer 1)'!I69/'Data (Layer 1)'!$AH$12*100</f>
        <v>0</v>
      </c>
      <c r="H69" s="459">
        <f>'Data (Layer 1)'!J69/'Data (Layer 1)'!$AH$12*100</f>
        <v>0</v>
      </c>
      <c r="I69" s="459">
        <f>'Data (Layer 1)'!K69/'Data (Layer 1)'!$AH$12*100</f>
        <v>0.25432905808835948</v>
      </c>
      <c r="J69" s="459">
        <f>'Data (Layer 1)'!L69/'Data (Layer 1)'!$AH$12*100</f>
        <v>0</v>
      </c>
      <c r="K69" s="459">
        <f>'Data (Layer 1)'!M69/'Data (Layer 1)'!$AH$12*100</f>
        <v>0</v>
      </c>
      <c r="L69" s="459">
        <f>'Data (Layer 1)'!N69/'Data (Layer 1)'!$AH$12*100</f>
        <v>0</v>
      </c>
      <c r="M69" s="459">
        <f>'Data (Layer 1)'!O69/'Data (Layer 1)'!$AH$12*100</f>
        <v>2.4836822078941356E-3</v>
      </c>
      <c r="N69" s="459">
        <f>'Data (Layer 1)'!P69/'Data (Layer 1)'!$AH$12*100</f>
        <v>0.25681274029625362</v>
      </c>
      <c r="O69" s="459">
        <f>'Data (Layer 1)'!Q69/'Data (Layer 1)'!$AH$12*100</f>
        <v>0.22253792582731455</v>
      </c>
      <c r="P69" s="459">
        <f>'Data (Layer 1)'!R69/'Data (Layer 1)'!$AH$12*100</f>
        <v>5.0528030837398292</v>
      </c>
      <c r="Q69" s="459">
        <f>'Data (Layer 1)'!S69/'Data (Layer 1)'!$AH$12*100</f>
        <v>3.6758496676833209E-2</v>
      </c>
      <c r="R69" s="459">
        <f>'Data (Layer 1)'!T69/'Data (Layer 1)'!$AH$12*100</f>
        <v>-4.3216070417357956E-2</v>
      </c>
      <c r="S69" s="459">
        <f>'Data (Layer 1)'!U69/'Data (Layer 1)'!$AH$12*100</f>
        <v>-5.9608372989459254E-3</v>
      </c>
      <c r="T69" s="459">
        <f>'Data (Layer 1)'!V69/'Data (Layer 1)'!$AH$12*100</f>
        <v>2.9804186494729627E-3</v>
      </c>
      <c r="U69" s="459">
        <f>'Data (Layer 1)'!W69/'Data (Layer 1)'!$AH$12*100</f>
        <v>-4.6196489066830923E-2</v>
      </c>
      <c r="V69" s="459">
        <f>'Data (Layer 1)'!X69/'Data (Layer 1)'!$AH$12*100</f>
        <v>0</v>
      </c>
      <c r="W69" s="459">
        <f>'Data (Layer 1)'!Y69/'Data (Layer 1)'!$AH$12*100</f>
        <v>0</v>
      </c>
      <c r="X69" s="459">
        <f>'Data (Layer 1)'!Z69/'Data (Layer 1)'!$AH$12*100</f>
        <v>0</v>
      </c>
      <c r="Y69" s="459">
        <f>'Data (Layer 1)'!AA69/'Data (Layer 1)'!$AH$12*100</f>
        <v>0</v>
      </c>
      <c r="Z69" s="459">
        <f>'Data (Layer 1)'!AB69/'Data (Layer 1)'!$AH$12*100</f>
        <v>0</v>
      </c>
      <c r="AA69" s="459">
        <f>'Data (Layer 1)'!AC69/'Data (Layer 1)'!$AH$12*100</f>
        <v>0.19621089442363673</v>
      </c>
      <c r="AB69" s="459">
        <f>'Data (Layer 1)'!AD69/'Data (Layer 1)'!$AH$12*100</f>
        <v>-9.4379923899977156E-3</v>
      </c>
      <c r="AC69" s="459">
        <f>'Data (Layer 1)'!AE69/'Data (Layer 1)'!$AH$12*100</f>
        <v>0.186772902033639</v>
      </c>
      <c r="AD69" s="459">
        <f>'Data (Layer 1)'!AF69/'Data (Layer 1)'!$AH$12*100</f>
        <v>-2.4836822078941356E-3</v>
      </c>
      <c r="AE69" s="459">
        <f>'Data (Layer 1)'!AG69/'Data (Layer 1)'!$AH$12*100</f>
        <v>0.17485122743574716</v>
      </c>
      <c r="AF69" s="357">
        <f>'Data (Layer 1)'!AH69/'Data (Layer 1)'!$AH$12*100</f>
        <v>5.2276543111755762</v>
      </c>
      <c r="AH69" s="30"/>
      <c r="AI69" s="30"/>
      <c r="AJ69" s="30"/>
      <c r="AK69" s="30"/>
      <c r="AL69" s="30"/>
      <c r="AM69" s="30"/>
    </row>
    <row r="70" spans="1:39" x14ac:dyDescent="0.2">
      <c r="A70" s="80" t="s">
        <v>0</v>
      </c>
      <c r="B70" s="314" t="s">
        <v>87</v>
      </c>
      <c r="C70" s="313" t="s">
        <v>88</v>
      </c>
      <c r="D70" s="397"/>
      <c r="E70" s="397"/>
      <c r="F70" s="397"/>
      <c r="G70" s="397"/>
      <c r="H70" s="397"/>
      <c r="I70" s="397"/>
      <c r="J70" s="397"/>
      <c r="K70" s="397"/>
      <c r="L70" s="397"/>
      <c r="M70" s="397"/>
      <c r="N70" s="397"/>
      <c r="O70" s="397"/>
      <c r="P70" s="397"/>
      <c r="Q70" s="397"/>
      <c r="R70" s="397"/>
      <c r="S70" s="397"/>
      <c r="T70" s="397"/>
      <c r="U70" s="397"/>
      <c r="V70" s="397"/>
      <c r="W70" s="397"/>
      <c r="X70" s="397"/>
      <c r="Y70" s="397"/>
      <c r="Z70" s="397"/>
      <c r="AA70" s="397"/>
      <c r="AB70" s="397"/>
      <c r="AC70" s="397"/>
      <c r="AD70" s="397"/>
      <c r="AE70" s="397"/>
      <c r="AF70" s="410"/>
      <c r="AH70" s="30"/>
      <c r="AI70" s="30"/>
      <c r="AJ70" s="30"/>
      <c r="AK70" s="30"/>
      <c r="AL70" s="30"/>
      <c r="AM70" s="30"/>
    </row>
    <row r="71" spans="1:39" x14ac:dyDescent="0.2">
      <c r="A71" s="113" t="s">
        <v>55</v>
      </c>
      <c r="B71" s="314"/>
      <c r="C71" s="313" t="s">
        <v>208</v>
      </c>
      <c r="D71" s="372">
        <f>'Data (Layer 1)'!F71/'Data (Layer 1)'!$AH71*100</f>
        <v>0</v>
      </c>
      <c r="E71" s="372">
        <f>'Data (Layer 1)'!G71/'Data (Layer 1)'!$AH71*100</f>
        <v>2.8083700440528636</v>
      </c>
      <c r="F71" s="372">
        <f>'Data (Layer 1)'!H71/'Data (Layer 1)'!$AH71*100</f>
        <v>100.73159219634991</v>
      </c>
      <c r="G71" s="372">
        <f>'Data (Layer 1)'!I71/'Data (Layer 1)'!$AH71*100</f>
        <v>0</v>
      </c>
      <c r="H71" s="372">
        <f>'Data (Layer 1)'!J71/'Data (Layer 1)'!$AH71*100</f>
        <v>0</v>
      </c>
      <c r="I71" s="372">
        <f>'Data (Layer 1)'!K71/'Data (Layer 1)'!$AH71*100</f>
        <v>7.8665827564505988E-3</v>
      </c>
      <c r="J71" s="372">
        <f>'Data (Layer 1)'!L71/'Data (Layer 1)'!$AH71*100</f>
        <v>0</v>
      </c>
      <c r="K71" s="372">
        <f>'Data (Layer 1)'!M71/'Data (Layer 1)'!$AH71*100</f>
        <v>0</v>
      </c>
      <c r="L71" s="372">
        <f>'Data (Layer 1)'!N71/'Data (Layer 1)'!$AH71*100</f>
        <v>0</v>
      </c>
      <c r="M71" s="372">
        <f>'Data (Layer 1)'!O71/'Data (Layer 1)'!$AH71*100</f>
        <v>0</v>
      </c>
      <c r="N71" s="372">
        <f>'Data (Layer 1)'!P71/'Data (Layer 1)'!$AH71*100</f>
        <v>7.8665827564505988E-3</v>
      </c>
      <c r="O71" s="372">
        <f>'Data (Layer 1)'!Q71/'Data (Layer 1)'!$AH71*100</f>
        <v>0.61359345500314666</v>
      </c>
      <c r="P71" s="372">
        <f>'Data (Layer 1)'!R71/'Data (Layer 1)'!$AH71*100</f>
        <v>104.16142227816236</v>
      </c>
      <c r="Q71" s="372">
        <f>'Data (Layer 1)'!S71/'Data (Layer 1)'!$AH71*100</f>
        <v>-5.2627438640654498</v>
      </c>
      <c r="R71" s="372">
        <f>'Data (Layer 1)'!T71/'Data (Layer 1)'!$AH71*100</f>
        <v>0</v>
      </c>
      <c r="S71" s="372">
        <f>'Data (Layer 1)'!U71/'Data (Layer 1)'!$AH71*100</f>
        <v>0</v>
      </c>
      <c r="T71" s="372">
        <f>'Data (Layer 1)'!V71/'Data (Layer 1)'!$AH71*100</f>
        <v>0</v>
      </c>
      <c r="U71" s="372">
        <f>'Data (Layer 1)'!W71/'Data (Layer 1)'!$AH71*100</f>
        <v>0</v>
      </c>
      <c r="V71" s="372">
        <f>'Data (Layer 1)'!X71/'Data (Layer 1)'!$AH71*100</f>
        <v>0</v>
      </c>
      <c r="W71" s="372">
        <f>'Data (Layer 1)'!Y71/'Data (Layer 1)'!$AH71*100</f>
        <v>0</v>
      </c>
      <c r="X71" s="372">
        <f>'Data (Layer 1)'!Z71/'Data (Layer 1)'!$AH71*100</f>
        <v>0</v>
      </c>
      <c r="Y71" s="372">
        <f>'Data (Layer 1)'!AA71/'Data (Layer 1)'!$AH71*100</f>
        <v>0</v>
      </c>
      <c r="Z71" s="372">
        <f>'Data (Layer 1)'!AB71/'Data (Layer 1)'!$AH71*100</f>
        <v>0</v>
      </c>
      <c r="AA71" s="372">
        <f>'Data (Layer 1)'!AC71/'Data (Layer 1)'!$AH71*100</f>
        <v>1.2035871617369414</v>
      </c>
      <c r="AB71" s="372">
        <f>'Data (Layer 1)'!AD71/'Data (Layer 1)'!$AH71*100</f>
        <v>-0.10226557583385776</v>
      </c>
      <c r="AC71" s="372">
        <f>'Data (Layer 1)'!AE71/'Data (Layer 1)'!$AH71*100</f>
        <v>1.1013215859030838</v>
      </c>
      <c r="AD71" s="372">
        <f>'Data (Layer 1)'!AF71/'Data (Layer 1)'!$AH71*100</f>
        <v>0</v>
      </c>
      <c r="AE71" s="372">
        <f>'Data (Layer 1)'!AG71/'Data (Layer 1)'!$AH71*100</f>
        <v>-4.161422278162366</v>
      </c>
      <c r="AF71" s="442">
        <f>'Data (Layer 1)'!AH71/'Data (Layer 1)'!$AH71*100</f>
        <v>100</v>
      </c>
      <c r="AH71" s="30"/>
      <c r="AI71" s="30"/>
      <c r="AJ71" s="30"/>
      <c r="AK71" s="30"/>
      <c r="AL71" s="30"/>
      <c r="AM71" s="30"/>
    </row>
    <row r="72" spans="1:39" x14ac:dyDescent="0.2">
      <c r="A72" s="113" t="s">
        <v>56</v>
      </c>
      <c r="B72" s="314"/>
      <c r="C72" s="313" t="s">
        <v>209</v>
      </c>
      <c r="D72" s="372">
        <f>'Data (Layer 1)'!F72/'Data (Layer 1)'!$AH72*100</f>
        <v>-1.504919930542157</v>
      </c>
      <c r="E72" s="372">
        <f>'Data (Layer 1)'!G72/'Data (Layer 1)'!$AH72*100</f>
        <v>2.8361952537140649</v>
      </c>
      <c r="F72" s="372">
        <f>'Data (Layer 1)'!H72/'Data (Layer 1)'!$AH72*100</f>
        <v>111.49913177696315</v>
      </c>
      <c r="G72" s="372">
        <f>'Data (Layer 1)'!I72/'Data (Layer 1)'!$AH72*100</f>
        <v>0</v>
      </c>
      <c r="H72" s="372">
        <f>'Data (Layer 1)'!J72/'Data (Layer 1)'!$AH72*100</f>
        <v>0</v>
      </c>
      <c r="I72" s="372">
        <f>'Data (Layer 1)'!K72/'Data (Layer 1)'!$AH72*100</f>
        <v>0</v>
      </c>
      <c r="J72" s="372">
        <f>'Data (Layer 1)'!L72/'Data (Layer 1)'!$AH72*100</f>
        <v>0</v>
      </c>
      <c r="K72" s="372">
        <f>'Data (Layer 1)'!M72/'Data (Layer 1)'!$AH72*100</f>
        <v>0</v>
      </c>
      <c r="L72" s="372">
        <f>'Data (Layer 1)'!N72/'Data (Layer 1)'!$AH72*100</f>
        <v>0</v>
      </c>
      <c r="M72" s="372">
        <f>'Data (Layer 1)'!O72/'Data (Layer 1)'!$AH72*100</f>
        <v>0</v>
      </c>
      <c r="N72" s="372">
        <f>'Data (Layer 1)'!P72/'Data (Layer 1)'!$AH72*100</f>
        <v>0</v>
      </c>
      <c r="O72" s="372">
        <f>'Data (Layer 1)'!Q72/'Data (Layer 1)'!$AH72*100</f>
        <v>-0.40517075053058077</v>
      </c>
      <c r="P72" s="372">
        <f>'Data (Layer 1)'!R72/'Data (Layer 1)'!$AH72*100</f>
        <v>112.42523634960449</v>
      </c>
      <c r="Q72" s="372">
        <f>'Data (Layer 1)'!S72/'Data (Layer 1)'!$AH72*100</f>
        <v>-13.795099363303107</v>
      </c>
      <c r="R72" s="372">
        <f>'Data (Layer 1)'!T72/'Data (Layer 1)'!$AH72*100</f>
        <v>0.59810920316419069</v>
      </c>
      <c r="S72" s="372">
        <f>'Data (Layer 1)'!U72/'Data (Layer 1)'!$AH72*100</f>
        <v>0.79104765579780056</v>
      </c>
      <c r="T72" s="372">
        <f>'Data (Layer 1)'!V72/'Data (Layer 1)'!$AH72*100</f>
        <v>0</v>
      </c>
      <c r="U72" s="372">
        <f>'Data (Layer 1)'!W72/'Data (Layer 1)'!$AH72*100</f>
        <v>1.3891568589619911</v>
      </c>
      <c r="V72" s="372">
        <f>'Data (Layer 1)'!X72/'Data (Layer 1)'!$AH72*100</f>
        <v>0</v>
      </c>
      <c r="W72" s="372">
        <f>'Data (Layer 1)'!Y72/'Data (Layer 1)'!$AH72*100</f>
        <v>0</v>
      </c>
      <c r="X72" s="372">
        <f>'Data (Layer 1)'!Z72/'Data (Layer 1)'!$AH72*100</f>
        <v>0</v>
      </c>
      <c r="Y72" s="372">
        <f>'Data (Layer 1)'!AA72/'Data (Layer 1)'!$AH72*100</f>
        <v>0</v>
      </c>
      <c r="Z72" s="372">
        <f>'Data (Layer 1)'!AB72/'Data (Layer 1)'!$AH72*100</f>
        <v>0</v>
      </c>
      <c r="AA72" s="372">
        <f>'Data (Layer 1)'!AC72/'Data (Layer 1)'!$AH72*100</f>
        <v>0</v>
      </c>
      <c r="AB72" s="372">
        <f>'Data (Layer 1)'!AD72/'Data (Layer 1)'!$AH72*100</f>
        <v>-1.9293845263360986E-2</v>
      </c>
      <c r="AC72" s="372">
        <f>'Data (Layer 1)'!AE72/'Data (Layer 1)'!$AH72*100</f>
        <v>-1.9293845263360986E-2</v>
      </c>
      <c r="AD72" s="372">
        <f>'Data (Layer 1)'!AF72/'Data (Layer 1)'!$AH72*100</f>
        <v>0</v>
      </c>
      <c r="AE72" s="372">
        <f>'Data (Layer 1)'!AG72/'Data (Layer 1)'!$AH72*100</f>
        <v>-12.425236349604477</v>
      </c>
      <c r="AF72" s="442">
        <f>'Data (Layer 1)'!AH72/'Data (Layer 1)'!$AH72*100</f>
        <v>100</v>
      </c>
      <c r="AH72" s="30"/>
      <c r="AI72" s="30"/>
      <c r="AJ72" s="30"/>
      <c r="AK72" s="30"/>
      <c r="AL72" s="30"/>
      <c r="AM72" s="30"/>
    </row>
    <row r="73" spans="1:39" x14ac:dyDescent="0.2">
      <c r="A73" s="113" t="s">
        <v>57</v>
      </c>
      <c r="B73" s="314"/>
      <c r="C73" s="313" t="s">
        <v>181</v>
      </c>
      <c r="D73" s="459">
        <f>'Data (Layer 1)'!F73/'Data (Layer 1)'!$AH$12*100</f>
        <v>3.8745442443148516E-2</v>
      </c>
      <c r="E73" s="459">
        <f>'Data (Layer 1)'!G73/'Data (Layer 1)'!$AH$12*100</f>
        <v>0.1043146527315537</v>
      </c>
      <c r="F73" s="459">
        <f>'Data (Layer 1)'!H73/'Data (Layer 1)'!$AH$12*100</f>
        <v>3.4900702385328395</v>
      </c>
      <c r="G73" s="459">
        <f>'Data (Layer 1)'!I73/'Data (Layer 1)'!$AH$12*100</f>
        <v>0</v>
      </c>
      <c r="H73" s="459">
        <f>'Data (Layer 1)'!J73/'Data (Layer 1)'!$AH$12*100</f>
        <v>0</v>
      </c>
      <c r="I73" s="459">
        <f>'Data (Layer 1)'!K73/'Data (Layer 1)'!$AH$12*100</f>
        <v>4.9673644157882712E-4</v>
      </c>
      <c r="J73" s="459">
        <f>'Data (Layer 1)'!L73/'Data (Layer 1)'!$AH$12*100</f>
        <v>0</v>
      </c>
      <c r="K73" s="459">
        <f>'Data (Layer 1)'!M73/'Data (Layer 1)'!$AH$12*100</f>
        <v>0</v>
      </c>
      <c r="L73" s="459">
        <f>'Data (Layer 1)'!N73/'Data (Layer 1)'!$AH$12*100</f>
        <v>0</v>
      </c>
      <c r="M73" s="459">
        <f>'Data (Layer 1)'!O73/'Data (Layer 1)'!$AH$12*100</f>
        <v>0</v>
      </c>
      <c r="N73" s="459">
        <f>'Data (Layer 1)'!P73/'Data (Layer 1)'!$AH$12*100</f>
        <v>4.9673644157882712E-4</v>
      </c>
      <c r="O73" s="459">
        <f>'Data (Layer 1)'!Q73/'Data (Layer 1)'!$AH$12*100</f>
        <v>4.9176907716303883E-2</v>
      </c>
      <c r="P73" s="459">
        <f>'Data (Layer 1)'!R73/'Data (Layer 1)'!$AH$12*100</f>
        <v>3.682803977865424</v>
      </c>
      <c r="Q73" s="459">
        <f>'Data (Layer 1)'!S73/'Data (Layer 1)'!$AH$12*100</f>
        <v>2.2849876312626048E-2</v>
      </c>
      <c r="R73" s="459">
        <f>'Data (Layer 1)'!T73/'Data (Layer 1)'!$AH$12*100</f>
        <v>-1.5398829688943641E-2</v>
      </c>
      <c r="S73" s="459">
        <f>'Data (Layer 1)'!U73/'Data (Layer 1)'!$AH$12*100</f>
        <v>-2.0366194104731911E-2</v>
      </c>
      <c r="T73" s="459">
        <f>'Data (Layer 1)'!V73/'Data (Layer 1)'!$AH$12*100</f>
        <v>0</v>
      </c>
      <c r="U73" s="459">
        <f>'Data (Layer 1)'!W73/'Data (Layer 1)'!$AH$12*100</f>
        <v>-3.5765023793675549E-2</v>
      </c>
      <c r="V73" s="459">
        <f>'Data (Layer 1)'!X73/'Data (Layer 1)'!$AH$12*100</f>
        <v>0</v>
      </c>
      <c r="W73" s="459">
        <f>'Data (Layer 1)'!Y73/'Data (Layer 1)'!$AH$12*100</f>
        <v>0</v>
      </c>
      <c r="X73" s="459">
        <f>'Data (Layer 1)'!Z73/'Data (Layer 1)'!$AH$12*100</f>
        <v>0</v>
      </c>
      <c r="Y73" s="459">
        <f>'Data (Layer 1)'!AA73/'Data (Layer 1)'!$AH$12*100</f>
        <v>0</v>
      </c>
      <c r="Z73" s="459">
        <f>'Data (Layer 1)'!AB73/'Data (Layer 1)'!$AH$12*100</f>
        <v>0</v>
      </c>
      <c r="AA73" s="459">
        <f>'Data (Layer 1)'!AC73/'Data (Layer 1)'!$AH$12*100</f>
        <v>7.6000675561560552E-2</v>
      </c>
      <c r="AB73" s="459">
        <f>'Data (Layer 1)'!AD73/'Data (Layer 1)'!$AH$12*100</f>
        <v>-5.9608372989459254E-3</v>
      </c>
      <c r="AC73" s="459">
        <f>'Data (Layer 1)'!AE73/'Data (Layer 1)'!$AH$12*100</f>
        <v>7.0039838262614618E-2</v>
      </c>
      <c r="AD73" s="459">
        <f>'Data (Layer 1)'!AF73/'Data (Layer 1)'!$AH$12*100</f>
        <v>0</v>
      </c>
      <c r="AE73" s="459">
        <f>'Data (Layer 1)'!AG73/'Data (Layer 1)'!$AH$12*100</f>
        <v>5.7124690781565117E-2</v>
      </c>
      <c r="AF73" s="357">
        <f>'Data (Layer 1)'!AH73/'Data (Layer 1)'!$AH$12*100</f>
        <v>3.7399286686469893</v>
      </c>
      <c r="AH73" s="30"/>
      <c r="AI73" s="30"/>
      <c r="AJ73" s="30"/>
      <c r="AK73" s="30"/>
      <c r="AL73" s="30"/>
      <c r="AM73" s="30"/>
    </row>
    <row r="74" spans="1:39" x14ac:dyDescent="0.2">
      <c r="A74" s="80" t="s">
        <v>0</v>
      </c>
      <c r="B74" s="314" t="s">
        <v>89</v>
      </c>
      <c r="C74" s="313" t="s">
        <v>90</v>
      </c>
      <c r="D74" s="397"/>
      <c r="E74" s="397"/>
      <c r="F74" s="397"/>
      <c r="G74" s="397"/>
      <c r="H74" s="397"/>
      <c r="I74" s="397"/>
      <c r="J74" s="397"/>
      <c r="K74" s="397"/>
      <c r="L74" s="397"/>
      <c r="M74" s="397"/>
      <c r="N74" s="397"/>
      <c r="O74" s="397"/>
      <c r="P74" s="397"/>
      <c r="Q74" s="397"/>
      <c r="R74" s="397"/>
      <c r="S74" s="397"/>
      <c r="T74" s="397"/>
      <c r="U74" s="397"/>
      <c r="V74" s="397"/>
      <c r="W74" s="397"/>
      <c r="X74" s="397"/>
      <c r="Y74" s="397"/>
      <c r="Z74" s="397"/>
      <c r="AA74" s="397"/>
      <c r="AB74" s="397"/>
      <c r="AC74" s="397"/>
      <c r="AD74" s="397"/>
      <c r="AE74" s="397"/>
      <c r="AF74" s="410"/>
      <c r="AH74" s="30"/>
      <c r="AI74" s="30"/>
      <c r="AJ74" s="30"/>
      <c r="AK74" s="30"/>
      <c r="AL74" s="30"/>
      <c r="AM74" s="30"/>
    </row>
    <row r="75" spans="1:39" x14ac:dyDescent="0.2">
      <c r="A75" s="113" t="s">
        <v>55</v>
      </c>
      <c r="B75" s="314"/>
      <c r="C75" s="313" t="s">
        <v>210</v>
      </c>
      <c r="D75" s="372">
        <f>'Data (Layer 1)'!F75/'Data (Layer 1)'!$AH75*100</f>
        <v>0</v>
      </c>
      <c r="E75" s="372">
        <f>'Data (Layer 1)'!G75/'Data (Layer 1)'!$AH75*100</f>
        <v>39.371722889889099</v>
      </c>
      <c r="F75" s="372">
        <f>'Data (Layer 1)'!H75/'Data (Layer 1)'!$AH75*100</f>
        <v>47.988492413345092</v>
      </c>
      <c r="G75" s="372">
        <f>'Data (Layer 1)'!I75/'Data (Layer 1)'!$AH75*100</f>
        <v>0</v>
      </c>
      <c r="H75" s="372">
        <f>'Data (Layer 1)'!J75/'Data (Layer 1)'!$AH75*100</f>
        <v>0</v>
      </c>
      <c r="I75" s="372">
        <f>'Data (Layer 1)'!K75/'Data (Layer 1)'!$AH75*100</f>
        <v>16.505034569161523</v>
      </c>
      <c r="J75" s="372">
        <f>'Data (Layer 1)'!L75/'Data (Layer 1)'!$AH75*100</f>
        <v>0</v>
      </c>
      <c r="K75" s="372">
        <f>'Data (Layer 1)'!M75/'Data (Layer 1)'!$AH75*100</f>
        <v>0</v>
      </c>
      <c r="L75" s="372">
        <f>'Data (Layer 1)'!N75/'Data (Layer 1)'!$AH75*100</f>
        <v>0</v>
      </c>
      <c r="M75" s="372">
        <f>'Data (Layer 1)'!O75/'Data (Layer 1)'!$AH75*100</f>
        <v>0.22272748364345041</v>
      </c>
      <c r="N75" s="372">
        <f>'Data (Layer 1)'!P75/'Data (Layer 1)'!$AH75*100</f>
        <v>16.727762052804973</v>
      </c>
      <c r="O75" s="372">
        <f>'Data (Layer 1)'!Q75/'Data (Layer 1)'!$AH75*100</f>
        <v>4.6772771565124591</v>
      </c>
      <c r="P75" s="372">
        <f>'Data (Layer 1)'!R75/'Data (Layer 1)'!$AH75*100</f>
        <v>108.76525451255161</v>
      </c>
      <c r="Q75" s="372">
        <f>'Data (Layer 1)'!S75/'Data (Layer 1)'!$AH75*100</f>
        <v>-7.8047422393392418</v>
      </c>
      <c r="R75" s="372">
        <f>'Data (Layer 1)'!T75/'Data (Layer 1)'!$AH75*100</f>
        <v>0.33409122546517567</v>
      </c>
      <c r="S75" s="372">
        <f>'Data (Layer 1)'!U75/'Data (Layer 1)'!$AH75*100</f>
        <v>0</v>
      </c>
      <c r="T75" s="372">
        <f>'Data (Layer 1)'!V75/'Data (Layer 1)'!$AH75*100</f>
        <v>-1.0625957032156281</v>
      </c>
      <c r="U75" s="372">
        <f>'Data (Layer 1)'!W75/'Data (Layer 1)'!$AH75*100</f>
        <v>-0.72850447775045246</v>
      </c>
      <c r="V75" s="372">
        <f>'Data (Layer 1)'!X75/'Data (Layer 1)'!$AH75*100</f>
        <v>0</v>
      </c>
      <c r="W75" s="372">
        <f>'Data (Layer 1)'!Y75/'Data (Layer 1)'!$AH75*100</f>
        <v>0</v>
      </c>
      <c r="X75" s="372">
        <f>'Data (Layer 1)'!Z75/'Data (Layer 1)'!$AH75*100</f>
        <v>0</v>
      </c>
      <c r="Y75" s="372">
        <f>'Data (Layer 1)'!AA75/'Data (Layer 1)'!$AH75*100</f>
        <v>0</v>
      </c>
      <c r="Z75" s="372">
        <f>'Data (Layer 1)'!AB75/'Data (Layer 1)'!$AH75*100</f>
        <v>0</v>
      </c>
      <c r="AA75" s="372">
        <f>'Data (Layer 1)'!AC75/'Data (Layer 1)'!$AH75*100</f>
        <v>0</v>
      </c>
      <c r="AB75" s="372">
        <f>'Data (Layer 1)'!AD75/'Data (Layer 1)'!$AH75*100</f>
        <v>-0.23664795137116607</v>
      </c>
      <c r="AC75" s="372">
        <f>'Data (Layer 1)'!AE75/'Data (Layer 1)'!$AH75*100</f>
        <v>-0.23664795137116607</v>
      </c>
      <c r="AD75" s="372">
        <f>'Data (Layer 1)'!AF75/'Data (Layer 1)'!$AH75*100</f>
        <v>4.6401559092385507E-3</v>
      </c>
      <c r="AE75" s="372">
        <f>'Data (Layer 1)'!AG75/'Data (Layer 1)'!$AH75*100</f>
        <v>-8.7652545125516212</v>
      </c>
      <c r="AF75" s="442">
        <f>'Data (Layer 1)'!AH75/'Data (Layer 1)'!$AH75*100</f>
        <v>100</v>
      </c>
      <c r="AH75" s="30"/>
      <c r="AI75" s="30"/>
      <c r="AJ75" s="30"/>
      <c r="AK75" s="30"/>
      <c r="AL75" s="30"/>
      <c r="AM75" s="30"/>
    </row>
    <row r="76" spans="1:39" x14ac:dyDescent="0.2">
      <c r="A76" s="113" t="s">
        <v>56</v>
      </c>
      <c r="B76" s="314"/>
      <c r="C76" s="313" t="s">
        <v>211</v>
      </c>
      <c r="D76" s="372">
        <f>'Data (Layer 1)'!F76/'Data (Layer 1)'!$AH76*100</f>
        <v>0</v>
      </c>
      <c r="E76" s="372">
        <f>'Data (Layer 1)'!G76/'Data (Layer 1)'!$AH76*100</f>
        <v>45.919168138120462</v>
      </c>
      <c r="F76" s="372">
        <f>'Data (Layer 1)'!H76/'Data (Layer 1)'!$AH76*100</f>
        <v>65.803413772807531</v>
      </c>
      <c r="G76" s="372">
        <f>'Data (Layer 1)'!I76/'Data (Layer 1)'!$AH76*100</f>
        <v>0</v>
      </c>
      <c r="H76" s="372">
        <f>'Data (Layer 1)'!J76/'Data (Layer 1)'!$AH76*100</f>
        <v>0</v>
      </c>
      <c r="I76" s="372">
        <f>'Data (Layer 1)'!K76/'Data (Layer 1)'!$AH76*100</f>
        <v>0</v>
      </c>
      <c r="J76" s="372">
        <f>'Data (Layer 1)'!L76/'Data (Layer 1)'!$AH76*100</f>
        <v>0</v>
      </c>
      <c r="K76" s="372">
        <f>'Data (Layer 1)'!M76/'Data (Layer 1)'!$AH76*100</f>
        <v>0</v>
      </c>
      <c r="L76" s="372">
        <f>'Data (Layer 1)'!N76/'Data (Layer 1)'!$AH76*100</f>
        <v>0</v>
      </c>
      <c r="M76" s="372">
        <f>'Data (Layer 1)'!O76/'Data (Layer 1)'!$AH76*100</f>
        <v>0</v>
      </c>
      <c r="N76" s="372">
        <f>'Data (Layer 1)'!P76/'Data (Layer 1)'!$AH76*100</f>
        <v>0</v>
      </c>
      <c r="O76" s="372">
        <f>'Data (Layer 1)'!Q76/'Data (Layer 1)'!$AH76*100</f>
        <v>6.0721993329409463</v>
      </c>
      <c r="P76" s="372">
        <f>'Data (Layer 1)'!R76/'Data (Layer 1)'!$AH76*100</f>
        <v>117.79478124386895</v>
      </c>
      <c r="Q76" s="372">
        <f>'Data (Layer 1)'!S76/'Data (Layer 1)'!$AH76*100</f>
        <v>-16.333137139493818</v>
      </c>
      <c r="R76" s="372">
        <f>'Data (Layer 1)'!T76/'Data (Layer 1)'!$AH76*100</f>
        <v>0.70629782224838134</v>
      </c>
      <c r="S76" s="372">
        <f>'Data (Layer 1)'!U76/'Data (Layer 1)'!$AH76*100</f>
        <v>0.57877182656464587</v>
      </c>
      <c r="T76" s="372">
        <f>'Data (Layer 1)'!V76/'Data (Layer 1)'!$AH76*100</f>
        <v>-2.2464194624288796</v>
      </c>
      <c r="U76" s="372">
        <f>'Data (Layer 1)'!W76/'Data (Layer 1)'!$AH76*100</f>
        <v>-0.96134981361585248</v>
      </c>
      <c r="V76" s="372">
        <f>'Data (Layer 1)'!X76/'Data (Layer 1)'!$AH76*100</f>
        <v>0</v>
      </c>
      <c r="W76" s="372">
        <f>'Data (Layer 1)'!Y76/'Data (Layer 1)'!$AH76*100</f>
        <v>0</v>
      </c>
      <c r="X76" s="372">
        <f>'Data (Layer 1)'!Z76/'Data (Layer 1)'!$AH76*100</f>
        <v>0</v>
      </c>
      <c r="Y76" s="372">
        <f>'Data (Layer 1)'!AA76/'Data (Layer 1)'!$AH76*100</f>
        <v>0</v>
      </c>
      <c r="Z76" s="372">
        <f>'Data (Layer 1)'!AB76/'Data (Layer 1)'!$AH76*100</f>
        <v>0</v>
      </c>
      <c r="AA76" s="372">
        <f>'Data (Layer 1)'!AC76/'Data (Layer 1)'!$AH76*100</f>
        <v>0</v>
      </c>
      <c r="AB76" s="372">
        <f>'Data (Layer 1)'!AD76/'Data (Layer 1)'!$AH76*100</f>
        <v>-0.50029429075927012</v>
      </c>
      <c r="AC76" s="372">
        <f>'Data (Layer 1)'!AE76/'Data (Layer 1)'!$AH76*100</f>
        <v>-0.50029429075927012</v>
      </c>
      <c r="AD76" s="372">
        <f>'Data (Layer 1)'!AF76/'Data (Layer 1)'!$AH76*100</f>
        <v>0</v>
      </c>
      <c r="AE76" s="372">
        <f>'Data (Layer 1)'!AG76/'Data (Layer 1)'!$AH76*100</f>
        <v>-17.794781243868943</v>
      </c>
      <c r="AF76" s="442">
        <f>'Data (Layer 1)'!AH76/'Data (Layer 1)'!$AH76*100</f>
        <v>100</v>
      </c>
      <c r="AH76" s="30"/>
      <c r="AI76" s="30"/>
      <c r="AJ76" s="30"/>
      <c r="AK76" s="30"/>
      <c r="AL76" s="30"/>
      <c r="AM76" s="30"/>
    </row>
    <row r="77" spans="1:39" x14ac:dyDescent="0.2">
      <c r="A77" s="113" t="s">
        <v>57</v>
      </c>
      <c r="B77" s="314"/>
      <c r="C77" s="313" t="s">
        <v>181</v>
      </c>
      <c r="D77" s="459">
        <f>'Data (Layer 1)'!F77/'Data (Layer 1)'!$AH$12*100</f>
        <v>0</v>
      </c>
      <c r="E77" s="459">
        <f>'Data (Layer 1)'!G77/'Data (Layer 1)'!$AH$12*100</f>
        <v>1.8895854237658585</v>
      </c>
      <c r="F77" s="459">
        <f>'Data (Layer 1)'!H77/'Data (Layer 1)'!$AH$12*100</f>
        <v>1.8051402286974576</v>
      </c>
      <c r="G77" s="459">
        <f>'Data (Layer 1)'!I77/'Data (Layer 1)'!$AH$12*100</f>
        <v>0</v>
      </c>
      <c r="H77" s="459">
        <f>'Data (Layer 1)'!J77/'Data (Layer 1)'!$AH$12*100</f>
        <v>0</v>
      </c>
      <c r="I77" s="459">
        <f>'Data (Layer 1)'!K77/'Data (Layer 1)'!$AH$12*100</f>
        <v>1.7668915226958879</v>
      </c>
      <c r="J77" s="459">
        <f>'Data (Layer 1)'!L77/'Data (Layer 1)'!$AH$12*100</f>
        <v>0</v>
      </c>
      <c r="K77" s="459">
        <f>'Data (Layer 1)'!M77/'Data (Layer 1)'!$AH$12*100</f>
        <v>0</v>
      </c>
      <c r="L77" s="459">
        <f>'Data (Layer 1)'!N77/'Data (Layer 1)'!$AH$12*100</f>
        <v>0</v>
      </c>
      <c r="M77" s="459">
        <f>'Data (Layer 1)'!O77/'Data (Layer 1)'!$AH$12*100</f>
        <v>2.3843349195783702E-2</v>
      </c>
      <c r="N77" s="459">
        <f>'Data (Layer 1)'!P77/'Data (Layer 1)'!$AH$12*100</f>
        <v>1.7907348718916718</v>
      </c>
      <c r="O77" s="459">
        <f>'Data (Layer 1)'!Q77/'Data (Layer 1)'!$AH$12*100</f>
        <v>0.19323047577416375</v>
      </c>
      <c r="P77" s="459">
        <f>'Data (Layer 1)'!R77/'Data (Layer 1)'!$AH$12*100</f>
        <v>5.6786910001291515</v>
      </c>
      <c r="Q77" s="459">
        <f>'Data (Layer 1)'!S77/'Data (Layer 1)'!$AH$12*100</f>
        <v>-8.4445195068400605E-3</v>
      </c>
      <c r="R77" s="459">
        <f>'Data (Layer 1)'!T77/'Data (Layer 1)'!$AH$12*100</f>
        <v>0</v>
      </c>
      <c r="S77" s="459">
        <f>'Data (Layer 1)'!U77/'Data (Layer 1)'!$AH$12*100</f>
        <v>-2.9307450053150799E-2</v>
      </c>
      <c r="T77" s="459">
        <f>'Data (Layer 1)'!V77/'Data (Layer 1)'!$AH$12*100</f>
        <v>0</v>
      </c>
      <c r="U77" s="459">
        <f>'Data (Layer 1)'!W77/'Data (Layer 1)'!$AH$12*100</f>
        <v>-2.9307450053150799E-2</v>
      </c>
      <c r="V77" s="459">
        <f>'Data (Layer 1)'!X77/'Data (Layer 1)'!$AH$12*100</f>
        <v>0</v>
      </c>
      <c r="W77" s="459">
        <f>'Data (Layer 1)'!Y77/'Data (Layer 1)'!$AH$12*100</f>
        <v>0</v>
      </c>
      <c r="X77" s="459">
        <f>'Data (Layer 1)'!Z77/'Data (Layer 1)'!$AH$12*100</f>
        <v>0</v>
      </c>
      <c r="Y77" s="459">
        <f>'Data (Layer 1)'!AA77/'Data (Layer 1)'!$AH$12*100</f>
        <v>0</v>
      </c>
      <c r="Z77" s="459">
        <f>'Data (Layer 1)'!AB77/'Data (Layer 1)'!$AH$12*100</f>
        <v>0</v>
      </c>
      <c r="AA77" s="459">
        <f>'Data (Layer 1)'!AC77/'Data (Layer 1)'!$AH$12*100</f>
        <v>0</v>
      </c>
      <c r="AB77" s="459">
        <f>'Data (Layer 1)'!AD77/'Data (Layer 1)'!$AH$12*100</f>
        <v>0</v>
      </c>
      <c r="AC77" s="459">
        <f>'Data (Layer 1)'!AE77/'Data (Layer 1)'!$AH$12*100</f>
        <v>0</v>
      </c>
      <c r="AD77" s="459">
        <f>'Data (Layer 1)'!AF77/'Data (Layer 1)'!$AH$12*100</f>
        <v>4.9673644157882712E-4</v>
      </c>
      <c r="AE77" s="459">
        <f>'Data (Layer 1)'!AG77/'Data (Layer 1)'!$AH$12*100</f>
        <v>-3.7255233118412036E-2</v>
      </c>
      <c r="AF77" s="357">
        <f>'Data (Layer 1)'!AH77/'Data (Layer 1)'!$AH$12*100</f>
        <v>5.6414357670107389</v>
      </c>
      <c r="AH77" s="30"/>
      <c r="AI77" s="30"/>
      <c r="AJ77" s="30"/>
      <c r="AK77" s="30"/>
      <c r="AL77" s="30"/>
      <c r="AM77" s="30"/>
    </row>
    <row r="78" spans="1:39" x14ac:dyDescent="0.2">
      <c r="A78" s="80" t="s">
        <v>0</v>
      </c>
      <c r="B78" s="314" t="s">
        <v>91</v>
      </c>
      <c r="C78" s="313" t="s">
        <v>92</v>
      </c>
      <c r="D78" s="397"/>
      <c r="E78" s="397"/>
      <c r="F78" s="397"/>
      <c r="G78" s="397"/>
      <c r="H78" s="397"/>
      <c r="I78" s="397"/>
      <c r="J78" s="397"/>
      <c r="K78" s="397"/>
      <c r="L78" s="397"/>
      <c r="M78" s="397"/>
      <c r="N78" s="397"/>
      <c r="O78" s="397"/>
      <c r="P78" s="397"/>
      <c r="Q78" s="397"/>
      <c r="R78" s="397"/>
      <c r="S78" s="397"/>
      <c r="T78" s="397"/>
      <c r="U78" s="397"/>
      <c r="V78" s="397"/>
      <c r="W78" s="397"/>
      <c r="X78" s="397"/>
      <c r="Y78" s="397"/>
      <c r="Z78" s="397"/>
      <c r="AA78" s="397"/>
      <c r="AB78" s="397"/>
      <c r="AC78" s="397"/>
      <c r="AD78" s="397"/>
      <c r="AE78" s="397"/>
      <c r="AF78" s="410"/>
      <c r="AH78" s="30"/>
      <c r="AI78" s="30"/>
      <c r="AJ78" s="30"/>
      <c r="AK78" s="30"/>
      <c r="AL78" s="30"/>
      <c r="AM78" s="30"/>
    </row>
    <row r="79" spans="1:39" x14ac:dyDescent="0.2">
      <c r="A79" s="113" t="s">
        <v>55</v>
      </c>
      <c r="B79" s="314"/>
      <c r="C79" s="313" t="s">
        <v>212</v>
      </c>
      <c r="D79" s="372">
        <f>'Data (Layer 1)'!F79/'Data (Layer 1)'!$AH79*100</f>
        <v>24.277902411665732</v>
      </c>
      <c r="E79" s="372">
        <f>'Data (Layer 1)'!G79/'Data (Layer 1)'!$AH79*100</f>
        <v>3.7156477846326421</v>
      </c>
      <c r="F79" s="372">
        <f>'Data (Layer 1)'!H79/'Data (Layer 1)'!$AH79*100</f>
        <v>55.510375771172185</v>
      </c>
      <c r="G79" s="372">
        <f>'Data (Layer 1)'!I79/'Data (Layer 1)'!$AH79*100</f>
        <v>0</v>
      </c>
      <c r="H79" s="372">
        <f>'Data (Layer 1)'!J79/'Data (Layer 1)'!$AH79*100</f>
        <v>0</v>
      </c>
      <c r="I79" s="372">
        <f>'Data (Layer 1)'!K79/'Data (Layer 1)'!$AH79*100</f>
        <v>15.577678070667414</v>
      </c>
      <c r="J79" s="372">
        <f>'Data (Layer 1)'!L79/'Data (Layer 1)'!$AH79*100</f>
        <v>0</v>
      </c>
      <c r="K79" s="372">
        <f>'Data (Layer 1)'!M79/'Data (Layer 1)'!$AH79*100</f>
        <v>0</v>
      </c>
      <c r="L79" s="372">
        <f>'Data (Layer 1)'!N79/'Data (Layer 1)'!$AH79*100</f>
        <v>0</v>
      </c>
      <c r="M79" s="372">
        <f>'Data (Layer 1)'!O79/'Data (Layer 1)'!$AH79*100</f>
        <v>0.89736399326977001</v>
      </c>
      <c r="N79" s="372">
        <f>'Data (Layer 1)'!P79/'Data (Layer 1)'!$AH79*100</f>
        <v>16.475042063937185</v>
      </c>
      <c r="O79" s="372">
        <f>'Data (Layer 1)'!Q79/'Data (Layer 1)'!$AH79*100</f>
        <v>0.28042624789680315</v>
      </c>
      <c r="P79" s="372">
        <f>'Data (Layer 1)'!R79/'Data (Layer 1)'!$AH79*100</f>
        <v>100.25939427930454</v>
      </c>
      <c r="Q79" s="372">
        <f>'Data (Layer 1)'!S79/'Data (Layer 1)'!$AH79*100</f>
        <v>-0.6870443073471677</v>
      </c>
      <c r="R79" s="372">
        <f>'Data (Layer 1)'!T79/'Data (Layer 1)'!$AH79*100</f>
        <v>0.20330902972518231</v>
      </c>
      <c r="S79" s="372">
        <f>'Data (Layer 1)'!U79/'Data (Layer 1)'!$AH79*100</f>
        <v>0</v>
      </c>
      <c r="T79" s="372">
        <f>'Data (Layer 1)'!V79/'Data (Layer 1)'!$AH79*100</f>
        <v>0</v>
      </c>
      <c r="U79" s="372">
        <f>'Data (Layer 1)'!W79/'Data (Layer 1)'!$AH79*100</f>
        <v>0.20330902972518231</v>
      </c>
      <c r="V79" s="372">
        <f>'Data (Layer 1)'!X79/'Data (Layer 1)'!$AH79*100</f>
        <v>0</v>
      </c>
      <c r="W79" s="372">
        <f>'Data (Layer 1)'!Y79/'Data (Layer 1)'!$AH79*100</f>
        <v>0</v>
      </c>
      <c r="X79" s="372">
        <f>'Data (Layer 1)'!Z79/'Data (Layer 1)'!$AH79*100</f>
        <v>0</v>
      </c>
      <c r="Y79" s="372">
        <f>'Data (Layer 1)'!AA79/'Data (Layer 1)'!$AH79*100</f>
        <v>0</v>
      </c>
      <c r="Z79" s="372">
        <f>'Data (Layer 1)'!AB79/'Data (Layer 1)'!$AH79*100</f>
        <v>0</v>
      </c>
      <c r="AA79" s="372">
        <f>'Data (Layer 1)'!AC79/'Data (Layer 1)'!$AH79*100</f>
        <v>0.23135165451486256</v>
      </c>
      <c r="AB79" s="372">
        <f>'Data (Layer 1)'!AD79/'Data (Layer 1)'!$AH79*100</f>
        <v>-2.8042624789680313E-2</v>
      </c>
      <c r="AC79" s="372">
        <f>'Data (Layer 1)'!AE79/'Data (Layer 1)'!$AH79*100</f>
        <v>0.20330902972518231</v>
      </c>
      <c r="AD79" s="372">
        <f>'Data (Layer 1)'!AF79/'Data (Layer 1)'!$AH79*100</f>
        <v>2.1031968592260235E-2</v>
      </c>
      <c r="AE79" s="372">
        <f>'Data (Layer 1)'!AG79/'Data (Layer 1)'!$AH79*100</f>
        <v>-0.2593942793045429</v>
      </c>
      <c r="AF79" s="442">
        <f>'Data (Layer 1)'!AH79/'Data (Layer 1)'!$AH79*100</f>
        <v>100</v>
      </c>
      <c r="AH79" s="30"/>
      <c r="AI79" s="30"/>
      <c r="AJ79" s="30"/>
      <c r="AK79" s="30"/>
      <c r="AL79" s="30"/>
      <c r="AM79" s="30"/>
    </row>
    <row r="80" spans="1:39" x14ac:dyDescent="0.2">
      <c r="A80" s="113" t="s">
        <v>56</v>
      </c>
      <c r="B80" s="314"/>
      <c r="C80" s="313" t="s">
        <v>213</v>
      </c>
      <c r="D80" s="372">
        <f>'Data (Layer 1)'!F80/'Data (Layer 1)'!$AH80*100</f>
        <v>33.651726671565022</v>
      </c>
      <c r="E80" s="372">
        <f>'Data (Layer 1)'!G80/'Data (Layer 1)'!$AH80*100</f>
        <v>11.290717609600783</v>
      </c>
      <c r="F80" s="372">
        <f>'Data (Layer 1)'!H80/'Data (Layer 1)'!$AH80*100</f>
        <v>56.894440362478569</v>
      </c>
      <c r="G80" s="372">
        <f>'Data (Layer 1)'!I80/'Data (Layer 1)'!$AH80*100</f>
        <v>0</v>
      </c>
      <c r="H80" s="372">
        <f>'Data (Layer 1)'!J80/'Data (Layer 1)'!$AH80*100</f>
        <v>0</v>
      </c>
      <c r="I80" s="372">
        <f>'Data (Layer 1)'!K80/'Data (Layer 1)'!$AH80*100</f>
        <v>0</v>
      </c>
      <c r="J80" s="372">
        <f>'Data (Layer 1)'!L80/'Data (Layer 1)'!$AH80*100</f>
        <v>0</v>
      </c>
      <c r="K80" s="372">
        <f>'Data (Layer 1)'!M80/'Data (Layer 1)'!$AH80*100</f>
        <v>0</v>
      </c>
      <c r="L80" s="372">
        <f>'Data (Layer 1)'!N80/'Data (Layer 1)'!$AH80*100</f>
        <v>0</v>
      </c>
      <c r="M80" s="372">
        <f>'Data (Layer 1)'!O80/'Data (Layer 1)'!$AH80*100</f>
        <v>0</v>
      </c>
      <c r="N80" s="372">
        <f>'Data (Layer 1)'!P80/'Data (Layer 1)'!$AH80*100</f>
        <v>0</v>
      </c>
      <c r="O80" s="372">
        <f>'Data (Layer 1)'!Q80/'Data (Layer 1)'!$AH80*100</f>
        <v>-2.449179524859172E-2</v>
      </c>
      <c r="P80" s="372">
        <f>'Data (Layer 1)'!R80/'Data (Layer 1)'!$AH80*100</f>
        <v>101.81239284839579</v>
      </c>
      <c r="Q80" s="372">
        <f>'Data (Layer 1)'!S80/'Data (Layer 1)'!$AH80*100</f>
        <v>-3.3553759490570654</v>
      </c>
      <c r="R80" s="372">
        <f>'Data (Layer 1)'!T80/'Data (Layer 1)'!$AH80*100</f>
        <v>0.73475385745775168</v>
      </c>
      <c r="S80" s="372">
        <f>'Data (Layer 1)'!U80/'Data (Layer 1)'!$AH80*100</f>
        <v>0.75924565270634337</v>
      </c>
      <c r="T80" s="372">
        <f>'Data (Layer 1)'!V80/'Data (Layer 1)'!$AH80*100</f>
        <v>0</v>
      </c>
      <c r="U80" s="372">
        <f>'Data (Layer 1)'!W80/'Data (Layer 1)'!$AH80*100</f>
        <v>1.493999510164095</v>
      </c>
      <c r="V80" s="372">
        <f>'Data (Layer 1)'!X80/'Data (Layer 1)'!$AH80*100</f>
        <v>0</v>
      </c>
      <c r="W80" s="372">
        <f>'Data (Layer 1)'!Y80/'Data (Layer 1)'!$AH80*100</f>
        <v>0</v>
      </c>
      <c r="X80" s="372">
        <f>'Data (Layer 1)'!Z80/'Data (Layer 1)'!$AH80*100</f>
        <v>0</v>
      </c>
      <c r="Y80" s="372">
        <f>'Data (Layer 1)'!AA80/'Data (Layer 1)'!$AH80*100</f>
        <v>0</v>
      </c>
      <c r="Z80" s="372">
        <f>'Data (Layer 1)'!AB80/'Data (Layer 1)'!$AH80*100</f>
        <v>0</v>
      </c>
      <c r="AA80" s="372">
        <f>'Data (Layer 1)'!AC80/'Data (Layer 1)'!$AH80*100</f>
        <v>0</v>
      </c>
      <c r="AB80" s="372">
        <f>'Data (Layer 1)'!AD80/'Data (Layer 1)'!$AH80*100</f>
        <v>4.8983590497183441E-2</v>
      </c>
      <c r="AC80" s="372">
        <f>'Data (Layer 1)'!AE80/'Data (Layer 1)'!$AH80*100</f>
        <v>4.8983590497183441E-2</v>
      </c>
      <c r="AD80" s="372">
        <f>'Data (Layer 1)'!AF80/'Data (Layer 1)'!$AH80*100</f>
        <v>0</v>
      </c>
      <c r="AE80" s="372">
        <f>'Data (Layer 1)'!AG80/'Data (Layer 1)'!$AH80*100</f>
        <v>-1.8123928483957874</v>
      </c>
      <c r="AF80" s="442">
        <f>'Data (Layer 1)'!AH80/'Data (Layer 1)'!$AH80*100</f>
        <v>100</v>
      </c>
      <c r="AH80" s="30"/>
      <c r="AI80" s="30"/>
      <c r="AJ80" s="30"/>
      <c r="AK80" s="30"/>
      <c r="AL80" s="30"/>
      <c r="AM80" s="30"/>
    </row>
    <row r="81" spans="1:39" x14ac:dyDescent="0.2">
      <c r="A81" s="113" t="s">
        <v>57</v>
      </c>
      <c r="B81" s="314"/>
      <c r="C81" s="313" t="s">
        <v>181</v>
      </c>
      <c r="D81" s="459">
        <f>'Data (Layer 1)'!F81/'Data (Layer 1)'!$AH$12*100</f>
        <v>1.0376824264581699</v>
      </c>
      <c r="E81" s="459">
        <f>'Data (Layer 1)'!G81/'Data (Layer 1)'!$AH$12*100</f>
        <v>3.4274814468939069E-2</v>
      </c>
      <c r="F81" s="459">
        <f>'Data (Layer 1)'!H81/'Data (Layer 1)'!$AH$12*100</f>
        <v>2.7792403906335377</v>
      </c>
      <c r="G81" s="459">
        <f>'Data (Layer 1)'!I81/'Data (Layer 1)'!$AH$12*100</f>
        <v>0</v>
      </c>
      <c r="H81" s="459">
        <f>'Data (Layer 1)'!J81/'Data (Layer 1)'!$AH$12*100</f>
        <v>0</v>
      </c>
      <c r="I81" s="459">
        <f>'Data (Layer 1)'!K81/'Data (Layer 1)'!$AH$12*100</f>
        <v>1.1037483731881539</v>
      </c>
      <c r="J81" s="459">
        <f>'Data (Layer 1)'!L81/'Data (Layer 1)'!$AH$12*100</f>
        <v>0</v>
      </c>
      <c r="K81" s="459">
        <f>'Data (Layer 1)'!M81/'Data (Layer 1)'!$AH$12*100</f>
        <v>0</v>
      </c>
      <c r="L81" s="459">
        <f>'Data (Layer 1)'!N81/'Data (Layer 1)'!$AH$12*100</f>
        <v>0</v>
      </c>
      <c r="M81" s="459">
        <f>'Data (Layer 1)'!O81/'Data (Layer 1)'!$AH$12*100</f>
        <v>6.3582264522089871E-2</v>
      </c>
      <c r="N81" s="459">
        <f>'Data (Layer 1)'!P81/'Data (Layer 1)'!$AH$12*100</f>
        <v>1.1673306377102437</v>
      </c>
      <c r="O81" s="459">
        <f>'Data (Layer 1)'!Q81/'Data (Layer 1)'!$AH$12*100</f>
        <v>2.0366194104731911E-2</v>
      </c>
      <c r="P81" s="459">
        <f>'Data (Layer 1)'!R81/'Data (Layer 1)'!$AH$12*100</f>
        <v>5.0388944633756223</v>
      </c>
      <c r="Q81" s="459">
        <f>'Data (Layer 1)'!S81/'Data (Layer 1)'!$AH$12*100</f>
        <v>1.9372721221574258E-2</v>
      </c>
      <c r="R81" s="459">
        <f>'Data (Layer 1)'!T81/'Data (Layer 1)'!$AH$12*100</f>
        <v>-4.9673644157882712E-4</v>
      </c>
      <c r="S81" s="459">
        <f>'Data (Layer 1)'!U81/'Data (Layer 1)'!$AH$12*100</f>
        <v>-1.5398829688943641E-2</v>
      </c>
      <c r="T81" s="459">
        <f>'Data (Layer 1)'!V81/'Data (Layer 1)'!$AH$12*100</f>
        <v>0</v>
      </c>
      <c r="U81" s="459">
        <f>'Data (Layer 1)'!W81/'Data (Layer 1)'!$AH$12*100</f>
        <v>-1.5895566130522468E-2</v>
      </c>
      <c r="V81" s="459">
        <f>'Data (Layer 1)'!X81/'Data (Layer 1)'!$AH$12*100</f>
        <v>0</v>
      </c>
      <c r="W81" s="459">
        <f>'Data (Layer 1)'!Y81/'Data (Layer 1)'!$AH$12*100</f>
        <v>0</v>
      </c>
      <c r="X81" s="459">
        <f>'Data (Layer 1)'!Z81/'Data (Layer 1)'!$AH$12*100</f>
        <v>0</v>
      </c>
      <c r="Y81" s="459">
        <f>'Data (Layer 1)'!AA81/'Data (Layer 1)'!$AH$12*100</f>
        <v>0</v>
      </c>
      <c r="Z81" s="459">
        <f>'Data (Layer 1)'!AB81/'Data (Layer 1)'!$AH$12*100</f>
        <v>0</v>
      </c>
      <c r="AA81" s="459">
        <f>'Data (Layer 1)'!AC81/'Data (Layer 1)'!$AH$12*100</f>
        <v>1.6392302572101294E-2</v>
      </c>
      <c r="AB81" s="459">
        <f>'Data (Layer 1)'!AD81/'Data (Layer 1)'!$AH$12*100</f>
        <v>-2.9804186494729627E-3</v>
      </c>
      <c r="AC81" s="459">
        <f>'Data (Layer 1)'!AE81/'Data (Layer 1)'!$AH$12*100</f>
        <v>1.3411883922628333E-2</v>
      </c>
      <c r="AD81" s="459">
        <f>'Data (Layer 1)'!AF81/'Data (Layer 1)'!$AH$12*100</f>
        <v>1.4902093247364813E-3</v>
      </c>
      <c r="AE81" s="459">
        <f>'Data (Layer 1)'!AG81/'Data (Layer 1)'!$AH$12*100</f>
        <v>1.8379248338416605E-2</v>
      </c>
      <c r="AF81" s="357">
        <f>'Data (Layer 1)'!AH81/'Data (Layer 1)'!$AH$12*100</f>
        <v>5.0572737117140392</v>
      </c>
      <c r="AH81" s="30"/>
      <c r="AI81" s="30"/>
      <c r="AJ81" s="30"/>
      <c r="AK81" s="30"/>
      <c r="AL81" s="30"/>
      <c r="AM81" s="30"/>
    </row>
    <row r="82" spans="1:39" x14ac:dyDescent="0.2">
      <c r="A82" s="80" t="s">
        <v>0</v>
      </c>
      <c r="B82" s="314" t="s">
        <v>93</v>
      </c>
      <c r="C82" s="313" t="s">
        <v>94</v>
      </c>
      <c r="D82" s="397"/>
      <c r="E82" s="397"/>
      <c r="F82" s="397"/>
      <c r="G82" s="397"/>
      <c r="H82" s="397"/>
      <c r="I82" s="397"/>
      <c r="J82" s="397"/>
      <c r="K82" s="397"/>
      <c r="L82" s="397"/>
      <c r="M82" s="397"/>
      <c r="N82" s="397"/>
      <c r="O82" s="397"/>
      <c r="P82" s="397"/>
      <c r="Q82" s="397"/>
      <c r="R82" s="397"/>
      <c r="S82" s="397"/>
      <c r="T82" s="397"/>
      <c r="U82" s="397"/>
      <c r="V82" s="397"/>
      <c r="W82" s="397"/>
      <c r="X82" s="397"/>
      <c r="Y82" s="397"/>
      <c r="Z82" s="397"/>
      <c r="AA82" s="397"/>
      <c r="AB82" s="397"/>
      <c r="AC82" s="397"/>
      <c r="AD82" s="397"/>
      <c r="AE82" s="397"/>
      <c r="AF82" s="410"/>
      <c r="AH82" s="30"/>
      <c r="AI82" s="30"/>
      <c r="AJ82" s="30"/>
      <c r="AK82" s="30"/>
      <c r="AL82" s="30"/>
      <c r="AM82" s="30"/>
    </row>
    <row r="83" spans="1:39" x14ac:dyDescent="0.2">
      <c r="A83" s="113" t="s">
        <v>55</v>
      </c>
      <c r="B83" s="314"/>
      <c r="C83" s="313" t="s">
        <v>214</v>
      </c>
      <c r="D83" s="372">
        <f>'Data (Layer 1)'!F83/'Data (Layer 1)'!$AH83*100</f>
        <v>0</v>
      </c>
      <c r="E83" s="372">
        <f>'Data (Layer 1)'!G83/'Data (Layer 1)'!$AH83*100</f>
        <v>2.7587786759171387</v>
      </c>
      <c r="F83" s="372">
        <f>'Data (Layer 1)'!H83/'Data (Layer 1)'!$AH83*100</f>
        <v>131.22361488366005</v>
      </c>
      <c r="G83" s="372">
        <f>'Data (Layer 1)'!I83/'Data (Layer 1)'!$AH83*100</f>
        <v>0</v>
      </c>
      <c r="H83" s="372">
        <f>'Data (Layer 1)'!J83/'Data (Layer 1)'!$AH83*100</f>
        <v>0</v>
      </c>
      <c r="I83" s="372">
        <f>'Data (Layer 1)'!K83/'Data (Layer 1)'!$AH83*100</f>
        <v>3.1318519488169652</v>
      </c>
      <c r="J83" s="372">
        <f>'Data (Layer 1)'!L83/'Data (Layer 1)'!$AH83*100</f>
        <v>0</v>
      </c>
      <c r="K83" s="372">
        <f>'Data (Layer 1)'!M83/'Data (Layer 1)'!$AH83*100</f>
        <v>0</v>
      </c>
      <c r="L83" s="372">
        <f>'Data (Layer 1)'!N83/'Data (Layer 1)'!$AH83*100</f>
        <v>0</v>
      </c>
      <c r="M83" s="372">
        <f>'Data (Layer 1)'!O83/'Data (Layer 1)'!$AH83*100</f>
        <v>0.6348790784435645</v>
      </c>
      <c r="N83" s="372">
        <f>'Data (Layer 1)'!P83/'Data (Layer 1)'!$AH83*100</f>
        <v>3.7667310272605294</v>
      </c>
      <c r="O83" s="372">
        <f>'Data (Layer 1)'!Q83/'Data (Layer 1)'!$AH83*100</f>
        <v>4.254344340085741E-2</v>
      </c>
      <c r="P83" s="372">
        <f>'Data (Layer 1)'!R83/'Data (Layer 1)'!$AH83*100</f>
        <v>137.79166803023855</v>
      </c>
      <c r="Q83" s="372">
        <f>'Data (Layer 1)'!S83/'Data (Layer 1)'!$AH83*100</f>
        <v>-38.256373335078706</v>
      </c>
      <c r="R83" s="372">
        <f>'Data (Layer 1)'!T83/'Data (Layer 1)'!$AH83*100</f>
        <v>0.18980920901921</v>
      </c>
      <c r="S83" s="372">
        <f>'Data (Layer 1)'!U83/'Data (Layer 1)'!$AH83*100</f>
        <v>0</v>
      </c>
      <c r="T83" s="372">
        <f>'Data (Layer 1)'!V83/'Data (Layer 1)'!$AH83*100</f>
        <v>0</v>
      </c>
      <c r="U83" s="372">
        <f>'Data (Layer 1)'!W83/'Data (Layer 1)'!$AH83*100</f>
        <v>0.18980920901921</v>
      </c>
      <c r="V83" s="372">
        <f>'Data (Layer 1)'!X83/'Data (Layer 1)'!$AH83*100</f>
        <v>0</v>
      </c>
      <c r="W83" s="372">
        <f>'Data (Layer 1)'!Y83/'Data (Layer 1)'!$AH83*100</f>
        <v>0</v>
      </c>
      <c r="X83" s="372">
        <f>'Data (Layer 1)'!Z83/'Data (Layer 1)'!$AH83*100</f>
        <v>0</v>
      </c>
      <c r="Y83" s="372">
        <f>'Data (Layer 1)'!AA83/'Data (Layer 1)'!$AH83*100</f>
        <v>0</v>
      </c>
      <c r="Z83" s="372">
        <f>'Data (Layer 1)'!AB83/'Data (Layer 1)'!$AH83*100</f>
        <v>0</v>
      </c>
      <c r="AA83" s="372">
        <f>'Data (Layer 1)'!AC83/'Data (Layer 1)'!$AH83*100</f>
        <v>0.26835095068233139</v>
      </c>
      <c r="AB83" s="372">
        <f>'Data (Layer 1)'!AD83/'Data (Layer 1)'!$AH83*100</f>
        <v>-6.545145138593448E-3</v>
      </c>
      <c r="AC83" s="372">
        <f>'Data (Layer 1)'!AE83/'Data (Layer 1)'!$AH83*100</f>
        <v>0.26180580554373795</v>
      </c>
      <c r="AD83" s="372">
        <f>'Data (Layer 1)'!AF83/'Data (Layer 1)'!$AH83*100</f>
        <v>1.3090290277186896E-2</v>
      </c>
      <c r="AE83" s="372">
        <f>'Data (Layer 1)'!AG83/'Data (Layer 1)'!$AH83*100</f>
        <v>-37.791668030238576</v>
      </c>
      <c r="AF83" s="442">
        <f>'Data (Layer 1)'!AH83/'Data (Layer 1)'!$AH83*100</f>
        <v>100</v>
      </c>
      <c r="AH83" s="30"/>
      <c r="AI83" s="30"/>
      <c r="AJ83" s="30"/>
      <c r="AK83" s="30"/>
      <c r="AL83" s="30"/>
      <c r="AM83" s="30"/>
    </row>
    <row r="84" spans="1:39" x14ac:dyDescent="0.2">
      <c r="A84" s="113" t="s">
        <v>56</v>
      </c>
      <c r="B84" s="314"/>
      <c r="C84" s="313" t="s">
        <v>215</v>
      </c>
      <c r="D84" s="372">
        <f>'Data (Layer 1)'!F84/'Data (Layer 1)'!$AH84*100</f>
        <v>-0.18763326226012791</v>
      </c>
      <c r="E84" s="372">
        <f>'Data (Layer 1)'!G84/'Data (Layer 1)'!$AH84*100</f>
        <v>5.7569296375266523</v>
      </c>
      <c r="F84" s="372">
        <f>'Data (Layer 1)'!H84/'Data (Layer 1)'!$AH84*100</f>
        <v>192.99786780383798</v>
      </c>
      <c r="G84" s="372">
        <f>'Data (Layer 1)'!I84/'Data (Layer 1)'!$AH84*100</f>
        <v>0</v>
      </c>
      <c r="H84" s="372">
        <f>'Data (Layer 1)'!J84/'Data (Layer 1)'!$AH84*100</f>
        <v>0</v>
      </c>
      <c r="I84" s="372">
        <f>'Data (Layer 1)'!K84/'Data (Layer 1)'!$AH84*100</f>
        <v>0</v>
      </c>
      <c r="J84" s="372">
        <f>'Data (Layer 1)'!L84/'Data (Layer 1)'!$AH84*100</f>
        <v>0</v>
      </c>
      <c r="K84" s="372">
        <f>'Data (Layer 1)'!M84/'Data (Layer 1)'!$AH84*100</f>
        <v>0</v>
      </c>
      <c r="L84" s="372">
        <f>'Data (Layer 1)'!N84/'Data (Layer 1)'!$AH84*100</f>
        <v>0</v>
      </c>
      <c r="M84" s="372">
        <f>'Data (Layer 1)'!O84/'Data (Layer 1)'!$AH84*100</f>
        <v>0</v>
      </c>
      <c r="N84" s="372">
        <f>'Data (Layer 1)'!P84/'Data (Layer 1)'!$AH84*100</f>
        <v>0</v>
      </c>
      <c r="O84" s="372">
        <f>'Data (Layer 1)'!Q84/'Data (Layer 1)'!$AH84*100</f>
        <v>-0.11087420042643922</v>
      </c>
      <c r="P84" s="372">
        <f>'Data (Layer 1)'!R84/'Data (Layer 1)'!$AH84*100</f>
        <v>198.45628997867803</v>
      </c>
      <c r="Q84" s="372">
        <f>'Data (Layer 1)'!S84/'Data (Layer 1)'!$AH84*100</f>
        <v>-99.846481876332632</v>
      </c>
      <c r="R84" s="372">
        <f>'Data (Layer 1)'!T84/'Data (Layer 1)'!$AH84*100</f>
        <v>0.67377398720682302</v>
      </c>
      <c r="S84" s="372">
        <f>'Data (Layer 1)'!U84/'Data (Layer 1)'!$AH84*100</f>
        <v>0.76759061833688702</v>
      </c>
      <c r="T84" s="372">
        <f>'Data (Layer 1)'!V84/'Data (Layer 1)'!$AH84*100</f>
        <v>0</v>
      </c>
      <c r="U84" s="372">
        <f>'Data (Layer 1)'!W84/'Data (Layer 1)'!$AH84*100</f>
        <v>1.4413646055437099</v>
      </c>
      <c r="V84" s="372">
        <f>'Data (Layer 1)'!X84/'Data (Layer 1)'!$AH84*100</f>
        <v>0</v>
      </c>
      <c r="W84" s="372">
        <f>'Data (Layer 1)'!Y84/'Data (Layer 1)'!$AH84*100</f>
        <v>0</v>
      </c>
      <c r="X84" s="372">
        <f>'Data (Layer 1)'!Z84/'Data (Layer 1)'!$AH84*100</f>
        <v>0</v>
      </c>
      <c r="Y84" s="372">
        <f>'Data (Layer 1)'!AA84/'Data (Layer 1)'!$AH84*100</f>
        <v>0</v>
      </c>
      <c r="Z84" s="372">
        <f>'Data (Layer 1)'!AB84/'Data (Layer 1)'!$AH84*100</f>
        <v>0</v>
      </c>
      <c r="AA84" s="372">
        <f>'Data (Layer 1)'!AC84/'Data (Layer 1)'!$AH84*100</f>
        <v>0</v>
      </c>
      <c r="AB84" s="372">
        <f>'Data (Layer 1)'!AD84/'Data (Layer 1)'!$AH84*100</f>
        <v>-8.5287846481876331E-2</v>
      </c>
      <c r="AC84" s="372">
        <f>'Data (Layer 1)'!AE84/'Data (Layer 1)'!$AH84*100</f>
        <v>-8.5287846481876331E-2</v>
      </c>
      <c r="AD84" s="372">
        <f>'Data (Layer 1)'!AF84/'Data (Layer 1)'!$AH84*100</f>
        <v>3.4115138592750532E-2</v>
      </c>
      <c r="AE84" s="372">
        <f>'Data (Layer 1)'!AG84/'Data (Layer 1)'!$AH84*100</f>
        <v>-98.456289978678029</v>
      </c>
      <c r="AF84" s="442">
        <f>'Data (Layer 1)'!AH84/'Data (Layer 1)'!$AH84*100</f>
        <v>100</v>
      </c>
      <c r="AH84" s="30"/>
      <c r="AI84" s="30"/>
      <c r="AJ84" s="30"/>
      <c r="AK84" s="30"/>
      <c r="AL84" s="30"/>
      <c r="AM84" s="30"/>
    </row>
    <row r="85" spans="1:39" x14ac:dyDescent="0.2">
      <c r="A85" s="113" t="s">
        <v>57</v>
      </c>
      <c r="B85" s="314"/>
      <c r="C85" s="313" t="s">
        <v>181</v>
      </c>
      <c r="D85" s="459">
        <f>'Data (Layer 1)'!F85/'Data (Layer 1)'!$AH$12*100</f>
        <v>1.0928201714734197E-2</v>
      </c>
      <c r="E85" s="459">
        <f>'Data (Layer 1)'!G85/'Data (Layer 1)'!$AH$12*100</f>
        <v>8.3451722185242952E-2</v>
      </c>
      <c r="F85" s="459">
        <f>'Data (Layer 1)'!H85/'Data (Layer 1)'!$AH$12*100</f>
        <v>8.6774888979405294</v>
      </c>
      <c r="G85" s="459">
        <f>'Data (Layer 1)'!I85/'Data (Layer 1)'!$AH$12*100</f>
        <v>0</v>
      </c>
      <c r="H85" s="459">
        <f>'Data (Layer 1)'!J85/'Data (Layer 1)'!$AH$12*100</f>
        <v>0</v>
      </c>
      <c r="I85" s="459">
        <f>'Data (Layer 1)'!K85/'Data (Layer 1)'!$AH$12*100</f>
        <v>0.47537677459093758</v>
      </c>
      <c r="J85" s="459">
        <f>'Data (Layer 1)'!L85/'Data (Layer 1)'!$AH$12*100</f>
        <v>0</v>
      </c>
      <c r="K85" s="459">
        <f>'Data (Layer 1)'!M85/'Data (Layer 1)'!$AH$12*100</f>
        <v>0</v>
      </c>
      <c r="L85" s="459">
        <f>'Data (Layer 1)'!N85/'Data (Layer 1)'!$AH$12*100</f>
        <v>0</v>
      </c>
      <c r="M85" s="459">
        <f>'Data (Layer 1)'!O85/'Data (Layer 1)'!$AH$12*100</f>
        <v>9.636686966629246E-2</v>
      </c>
      <c r="N85" s="459">
        <f>'Data (Layer 1)'!P85/'Data (Layer 1)'!$AH$12*100</f>
        <v>0.57174364425723001</v>
      </c>
      <c r="O85" s="459">
        <f>'Data (Layer 1)'!Q85/'Data (Layer 1)'!$AH$12*100</f>
        <v>1.2915147481049504E-2</v>
      </c>
      <c r="P85" s="459">
        <f>'Data (Layer 1)'!R85/'Data (Layer 1)'!$AH$12*100</f>
        <v>9.3565276135787876</v>
      </c>
      <c r="Q85" s="459">
        <f>'Data (Layer 1)'!S85/'Data (Layer 1)'!$AH$12*100</f>
        <v>8.4445195068400605E-3</v>
      </c>
      <c r="R85" s="459">
        <f>'Data (Layer 1)'!T85/'Data (Layer 1)'!$AH$12*100</f>
        <v>-1.0431465273155369E-2</v>
      </c>
      <c r="S85" s="459">
        <f>'Data (Layer 1)'!U85/'Data (Layer 1)'!$AH$12*100</f>
        <v>-4.4706279742094443E-2</v>
      </c>
      <c r="T85" s="459">
        <f>'Data (Layer 1)'!V85/'Data (Layer 1)'!$AH$12*100</f>
        <v>0</v>
      </c>
      <c r="U85" s="459">
        <f>'Data (Layer 1)'!W85/'Data (Layer 1)'!$AH$12*100</f>
        <v>-5.513774501524981E-2</v>
      </c>
      <c r="V85" s="459">
        <f>'Data (Layer 1)'!X85/'Data (Layer 1)'!$AH$12*100</f>
        <v>0</v>
      </c>
      <c r="W85" s="459">
        <f>'Data (Layer 1)'!Y85/'Data (Layer 1)'!$AH$12*100</f>
        <v>0</v>
      </c>
      <c r="X85" s="459">
        <f>'Data (Layer 1)'!Z85/'Data (Layer 1)'!$AH$12*100</f>
        <v>0</v>
      </c>
      <c r="Y85" s="459">
        <f>'Data (Layer 1)'!AA85/'Data (Layer 1)'!$AH$12*100</f>
        <v>0</v>
      </c>
      <c r="Z85" s="459">
        <f>'Data (Layer 1)'!AB85/'Data (Layer 1)'!$AH$12*100</f>
        <v>0</v>
      </c>
      <c r="AA85" s="459">
        <f>'Data (Layer 1)'!AC85/'Data (Layer 1)'!$AH$12*100</f>
        <v>4.0732388209463823E-2</v>
      </c>
      <c r="AB85" s="459">
        <f>'Data (Layer 1)'!AD85/'Data (Layer 1)'!$AH$12*100</f>
        <v>3.9738915326306169E-3</v>
      </c>
      <c r="AC85" s="459">
        <f>'Data (Layer 1)'!AE85/'Data (Layer 1)'!$AH$12*100</f>
        <v>4.4706279742094443E-2</v>
      </c>
      <c r="AD85" s="459">
        <f>'Data (Layer 1)'!AF85/'Data (Layer 1)'!$AH$12*100</f>
        <v>0</v>
      </c>
      <c r="AE85" s="459">
        <f>'Data (Layer 1)'!AG85/'Data (Layer 1)'!$AH$12*100</f>
        <v>-1.9869457663153085E-3</v>
      </c>
      <c r="AF85" s="357">
        <f>'Data (Layer 1)'!AH85/'Data (Layer 1)'!$AH$12*100</f>
        <v>9.3545406678124721</v>
      </c>
      <c r="AH85" s="30"/>
      <c r="AI85" s="30"/>
      <c r="AJ85" s="30"/>
      <c r="AK85" s="30"/>
      <c r="AL85" s="30"/>
      <c r="AM85" s="30"/>
    </row>
    <row r="86" spans="1:39" x14ac:dyDescent="0.2">
      <c r="A86" s="80" t="s">
        <v>0</v>
      </c>
      <c r="B86" s="314" t="s">
        <v>95</v>
      </c>
      <c r="C86" s="313" t="s">
        <v>96</v>
      </c>
      <c r="D86" s="397"/>
      <c r="E86" s="397"/>
      <c r="F86" s="397"/>
      <c r="G86" s="397"/>
      <c r="H86" s="397"/>
      <c r="I86" s="397"/>
      <c r="J86" s="397"/>
      <c r="K86" s="397"/>
      <c r="L86" s="397"/>
      <c r="M86" s="397"/>
      <c r="N86" s="397"/>
      <c r="O86" s="397"/>
      <c r="P86" s="397"/>
      <c r="Q86" s="397"/>
      <c r="R86" s="397"/>
      <c r="S86" s="397"/>
      <c r="T86" s="397"/>
      <c r="U86" s="397"/>
      <c r="V86" s="397"/>
      <c r="W86" s="397"/>
      <c r="X86" s="397"/>
      <c r="Y86" s="397"/>
      <c r="Z86" s="397"/>
      <c r="AA86" s="397"/>
      <c r="AB86" s="397"/>
      <c r="AC86" s="397"/>
      <c r="AD86" s="397"/>
      <c r="AE86" s="397"/>
      <c r="AF86" s="410"/>
      <c r="AH86" s="30"/>
      <c r="AI86" s="30"/>
      <c r="AJ86" s="30"/>
      <c r="AK86" s="30"/>
      <c r="AL86" s="30"/>
      <c r="AM86" s="30"/>
    </row>
    <row r="87" spans="1:39" x14ac:dyDescent="0.2">
      <c r="A87" s="113" t="s">
        <v>55</v>
      </c>
      <c r="B87" s="314"/>
      <c r="C87" s="313" t="s">
        <v>216</v>
      </c>
      <c r="D87" s="372">
        <f>'Data (Layer 1)'!F87/'Data (Layer 1)'!$AH87*100</f>
        <v>0</v>
      </c>
      <c r="E87" s="372">
        <f>'Data (Layer 1)'!G87/'Data (Layer 1)'!$AH87*100</f>
        <v>13.773517926872557</v>
      </c>
      <c r="F87" s="372">
        <f>'Data (Layer 1)'!H87/'Data (Layer 1)'!$AH87*100</f>
        <v>116.86190983315583</v>
      </c>
      <c r="G87" s="372">
        <f>'Data (Layer 1)'!I87/'Data (Layer 1)'!$AH87*100</f>
        <v>0</v>
      </c>
      <c r="H87" s="372">
        <f>'Data (Layer 1)'!J87/'Data (Layer 1)'!$AH87*100</f>
        <v>0</v>
      </c>
      <c r="I87" s="372">
        <f>'Data (Layer 1)'!K87/'Data (Layer 1)'!$AH87*100</f>
        <v>6.2477813276535326</v>
      </c>
      <c r="J87" s="372">
        <f>'Data (Layer 1)'!L87/'Data (Layer 1)'!$AH87*100</f>
        <v>0</v>
      </c>
      <c r="K87" s="372">
        <f>'Data (Layer 1)'!M87/'Data (Layer 1)'!$AH87*100</f>
        <v>0</v>
      </c>
      <c r="L87" s="372">
        <f>'Data (Layer 1)'!N87/'Data (Layer 1)'!$AH87*100</f>
        <v>0</v>
      </c>
      <c r="M87" s="372">
        <f>'Data (Layer 1)'!O87/'Data (Layer 1)'!$AH87*100</f>
        <v>1.4376996805111821</v>
      </c>
      <c r="N87" s="372">
        <f>'Data (Layer 1)'!P87/'Data (Layer 1)'!$AH87*100</f>
        <v>7.6854810081647145</v>
      </c>
      <c r="O87" s="372">
        <f>'Data (Layer 1)'!Q87/'Data (Layer 1)'!$AH87*100</f>
        <v>0.3727369542066028</v>
      </c>
      <c r="P87" s="372">
        <f>'Data (Layer 1)'!R87/'Data (Layer 1)'!$AH87*100</f>
        <v>138.69364572239971</v>
      </c>
      <c r="Q87" s="372">
        <f>'Data (Layer 1)'!S87/'Data (Layer 1)'!$AH87*100</f>
        <v>4.1711040113596027</v>
      </c>
      <c r="R87" s="372">
        <f>'Data (Layer 1)'!T87/'Data (Layer 1)'!$AH87*100</f>
        <v>0.14199503017394391</v>
      </c>
      <c r="S87" s="372">
        <f>'Data (Layer 1)'!U87/'Data (Layer 1)'!$AH87*100</f>
        <v>0</v>
      </c>
      <c r="T87" s="372">
        <f>'Data (Layer 1)'!V87/'Data (Layer 1)'!$AH87*100</f>
        <v>-44.905928292509763</v>
      </c>
      <c r="U87" s="372">
        <f>'Data (Layer 1)'!W87/'Data (Layer 1)'!$AH87*100</f>
        <v>-44.763933262335819</v>
      </c>
      <c r="V87" s="372">
        <f>'Data (Layer 1)'!X87/'Data (Layer 1)'!$AH87*100</f>
        <v>0</v>
      </c>
      <c r="W87" s="372">
        <f>'Data (Layer 1)'!Y87/'Data (Layer 1)'!$AH87*100</f>
        <v>0</v>
      </c>
      <c r="X87" s="372">
        <f>'Data (Layer 1)'!Z87/'Data (Layer 1)'!$AH87*100</f>
        <v>0</v>
      </c>
      <c r="Y87" s="372">
        <f>'Data (Layer 1)'!AA87/'Data (Layer 1)'!$AH87*100</f>
        <v>0</v>
      </c>
      <c r="Z87" s="372">
        <f>'Data (Layer 1)'!AB87/'Data (Layer 1)'!$AH87*100</f>
        <v>0</v>
      </c>
      <c r="AA87" s="372">
        <f>'Data (Layer 1)'!AC87/'Data (Layer 1)'!$AH87*100</f>
        <v>1.7926872559460418</v>
      </c>
      <c r="AB87" s="372">
        <f>'Data (Layer 1)'!AD87/'Data (Layer 1)'!$AH87*100</f>
        <v>7.0997515086971955E-2</v>
      </c>
      <c r="AC87" s="372">
        <f>'Data (Layer 1)'!AE87/'Data (Layer 1)'!$AH87*100</f>
        <v>1.863684771033014</v>
      </c>
      <c r="AD87" s="372">
        <f>'Data (Layer 1)'!AF87/'Data (Layer 1)'!$AH87*100</f>
        <v>3.5498757543485977E-2</v>
      </c>
      <c r="AE87" s="372">
        <f>'Data (Layer 1)'!AG87/'Data (Layer 1)'!$AH87*100</f>
        <v>-38.693645722399715</v>
      </c>
      <c r="AF87" s="442">
        <f>'Data (Layer 1)'!AH87/'Data (Layer 1)'!$AH87*100</f>
        <v>100</v>
      </c>
      <c r="AH87" s="30"/>
      <c r="AI87" s="30"/>
      <c r="AJ87" s="30"/>
      <c r="AK87" s="30"/>
      <c r="AL87" s="30"/>
      <c r="AM87" s="30"/>
    </row>
    <row r="88" spans="1:39" x14ac:dyDescent="0.2">
      <c r="A88" s="113" t="s">
        <v>56</v>
      </c>
      <c r="B88" s="314"/>
      <c r="C88" s="313" t="s">
        <v>217</v>
      </c>
      <c r="D88" s="372">
        <f>'Data (Layer 1)'!F88/'Data (Layer 1)'!$AH88*100</f>
        <v>-0.38436899423446513</v>
      </c>
      <c r="E88" s="372">
        <f>'Data (Layer 1)'!G88/'Data (Layer 1)'!$AH88*100</f>
        <v>20.627802690582961</v>
      </c>
      <c r="F88" s="372">
        <f>'Data (Layer 1)'!H88/'Data (Layer 1)'!$AH88*100</f>
        <v>116.81614349775784</v>
      </c>
      <c r="G88" s="372">
        <f>'Data (Layer 1)'!I88/'Data (Layer 1)'!$AH88*100</f>
        <v>0</v>
      </c>
      <c r="H88" s="372">
        <f>'Data (Layer 1)'!J88/'Data (Layer 1)'!$AH88*100</f>
        <v>0</v>
      </c>
      <c r="I88" s="372">
        <f>'Data (Layer 1)'!K88/'Data (Layer 1)'!$AH88*100</f>
        <v>0</v>
      </c>
      <c r="J88" s="372">
        <f>'Data (Layer 1)'!L88/'Data (Layer 1)'!$AH88*100</f>
        <v>0</v>
      </c>
      <c r="K88" s="372">
        <f>'Data (Layer 1)'!M88/'Data (Layer 1)'!$AH88*100</f>
        <v>0</v>
      </c>
      <c r="L88" s="372">
        <f>'Data (Layer 1)'!N88/'Data (Layer 1)'!$AH88*100</f>
        <v>0</v>
      </c>
      <c r="M88" s="372">
        <f>'Data (Layer 1)'!O88/'Data (Layer 1)'!$AH88*100</f>
        <v>0</v>
      </c>
      <c r="N88" s="372">
        <f>'Data (Layer 1)'!P88/'Data (Layer 1)'!$AH88*100</f>
        <v>0</v>
      </c>
      <c r="O88" s="372">
        <f>'Data (Layer 1)'!Q88/'Data (Layer 1)'!$AH88*100</f>
        <v>-0.73670723894939139</v>
      </c>
      <c r="P88" s="372">
        <f>'Data (Layer 1)'!R88/'Data (Layer 1)'!$AH88*100</f>
        <v>136.32286995515693</v>
      </c>
      <c r="Q88" s="372">
        <f>'Data (Layer 1)'!S88/'Data (Layer 1)'!$AH88*100</f>
        <v>6.9186418962203717</v>
      </c>
      <c r="R88" s="372">
        <f>'Data (Layer 1)'!T88/'Data (Layer 1)'!$AH88*100</f>
        <v>0.41639974375400379</v>
      </c>
      <c r="S88" s="372">
        <f>'Data (Layer 1)'!U88/'Data (Layer 1)'!$AH88*100</f>
        <v>0.54452274183215887</v>
      </c>
      <c r="T88" s="372">
        <f>'Data (Layer 1)'!V88/'Data (Layer 1)'!$AH88*100</f>
        <v>-48.878923766816143</v>
      </c>
      <c r="U88" s="372">
        <f>'Data (Layer 1)'!W88/'Data (Layer 1)'!$AH88*100</f>
        <v>-47.918001281229984</v>
      </c>
      <c r="V88" s="372">
        <f>'Data (Layer 1)'!X88/'Data (Layer 1)'!$AH88*100</f>
        <v>0</v>
      </c>
      <c r="W88" s="372">
        <f>'Data (Layer 1)'!Y88/'Data (Layer 1)'!$AH88*100</f>
        <v>0</v>
      </c>
      <c r="X88" s="372">
        <f>'Data (Layer 1)'!Z88/'Data (Layer 1)'!$AH88*100</f>
        <v>0</v>
      </c>
      <c r="Y88" s="372">
        <f>'Data (Layer 1)'!AA88/'Data (Layer 1)'!$AH88*100</f>
        <v>0</v>
      </c>
      <c r="Z88" s="372">
        <f>'Data (Layer 1)'!AB88/'Data (Layer 1)'!$AH88*100</f>
        <v>0</v>
      </c>
      <c r="AA88" s="372">
        <f>'Data (Layer 1)'!AC88/'Data (Layer 1)'!$AH88*100</f>
        <v>0</v>
      </c>
      <c r="AB88" s="372">
        <f>'Data (Layer 1)'!AD88/'Data (Layer 1)'!$AH88*100</f>
        <v>4.6764894298526585</v>
      </c>
      <c r="AC88" s="372">
        <f>'Data (Layer 1)'!AE88/'Data (Layer 1)'!$AH88*100</f>
        <v>4.6764894298526585</v>
      </c>
      <c r="AD88" s="372">
        <f>'Data (Layer 1)'!AF88/'Data (Layer 1)'!$AH88*100</f>
        <v>0</v>
      </c>
      <c r="AE88" s="372">
        <f>'Data (Layer 1)'!AG88/'Data (Layer 1)'!$AH88*100</f>
        <v>-36.322869955156953</v>
      </c>
      <c r="AF88" s="442">
        <f>'Data (Layer 1)'!AH88/'Data (Layer 1)'!$AH88*100</f>
        <v>100</v>
      </c>
      <c r="AH88" s="30"/>
      <c r="AI88" s="30"/>
      <c r="AJ88" s="30"/>
      <c r="AK88" s="30"/>
      <c r="AL88" s="30"/>
      <c r="AM88" s="30"/>
    </row>
    <row r="89" spans="1:39" x14ac:dyDescent="0.2">
      <c r="A89" s="113" t="s">
        <v>57</v>
      </c>
      <c r="B89" s="314"/>
      <c r="C89" s="313" t="s">
        <v>181</v>
      </c>
      <c r="D89" s="459">
        <f>'Data (Layer 1)'!F89/'Data (Layer 1)'!$AH$12*100</f>
        <v>5.9608372989459254E-3</v>
      </c>
      <c r="E89" s="459">
        <f>'Data (Layer 1)'!G89/'Data (Layer 1)'!$AH$12*100</f>
        <v>6.5569210288405178E-2</v>
      </c>
      <c r="F89" s="459">
        <f>'Data (Layer 1)'!H89/'Data (Layer 1)'!$AH$12*100</f>
        <v>1.4589149289170151</v>
      </c>
      <c r="G89" s="459">
        <f>'Data (Layer 1)'!I89/'Data (Layer 1)'!$AH$12*100</f>
        <v>0</v>
      </c>
      <c r="H89" s="459">
        <f>'Data (Layer 1)'!J89/'Data (Layer 1)'!$AH$12*100</f>
        <v>0</v>
      </c>
      <c r="I89" s="459">
        <f>'Data (Layer 1)'!K89/'Data (Layer 1)'!$AH$12*100</f>
        <v>0.17485122743574716</v>
      </c>
      <c r="J89" s="459">
        <f>'Data (Layer 1)'!L89/'Data (Layer 1)'!$AH$12*100</f>
        <v>0</v>
      </c>
      <c r="K89" s="459">
        <f>'Data (Layer 1)'!M89/'Data (Layer 1)'!$AH$12*100</f>
        <v>0</v>
      </c>
      <c r="L89" s="459">
        <f>'Data (Layer 1)'!N89/'Data (Layer 1)'!$AH$12*100</f>
        <v>0</v>
      </c>
      <c r="M89" s="459">
        <f>'Data (Layer 1)'!O89/'Data (Layer 1)'!$AH$12*100</f>
        <v>4.0235651767884996E-2</v>
      </c>
      <c r="N89" s="459">
        <f>'Data (Layer 1)'!P89/'Data (Layer 1)'!$AH$12*100</f>
        <v>0.21508687920363212</v>
      </c>
      <c r="O89" s="459">
        <f>'Data (Layer 1)'!Q89/'Data (Layer 1)'!$AH$12*100</f>
        <v>2.1856403429468395E-2</v>
      </c>
      <c r="P89" s="459">
        <f>'Data (Layer 1)'!R89/'Data (Layer 1)'!$AH$12*100</f>
        <v>1.767388259137467</v>
      </c>
      <c r="Q89" s="459">
        <f>'Data (Layer 1)'!S89/'Data (Layer 1)'!$AH$12*100</f>
        <v>9.4379923899977156E-3</v>
      </c>
      <c r="R89" s="459">
        <f>'Data (Layer 1)'!T89/'Data (Layer 1)'!$AH$12*100</f>
        <v>-2.4836822078941356E-3</v>
      </c>
      <c r="S89" s="459">
        <f>'Data (Layer 1)'!U89/'Data (Layer 1)'!$AH$12*100</f>
        <v>-8.4445195068400605E-3</v>
      </c>
      <c r="T89" s="459">
        <f>'Data (Layer 1)'!V89/'Data (Layer 1)'!$AH$12*100</f>
        <v>-0.49872338734514238</v>
      </c>
      <c r="U89" s="459">
        <f>'Data (Layer 1)'!W89/'Data (Layer 1)'!$AH$12*100</f>
        <v>-0.50965158905987662</v>
      </c>
      <c r="V89" s="459">
        <f>'Data (Layer 1)'!X89/'Data (Layer 1)'!$AH$12*100</f>
        <v>0</v>
      </c>
      <c r="W89" s="459">
        <f>'Data (Layer 1)'!Y89/'Data (Layer 1)'!$AH$12*100</f>
        <v>0</v>
      </c>
      <c r="X89" s="459">
        <f>'Data (Layer 1)'!Z89/'Data (Layer 1)'!$AH$12*100</f>
        <v>0</v>
      </c>
      <c r="Y89" s="459">
        <f>'Data (Layer 1)'!AA89/'Data (Layer 1)'!$AH$12*100</f>
        <v>0</v>
      </c>
      <c r="Z89" s="459">
        <f>'Data (Layer 1)'!AB89/'Data (Layer 1)'!$AH$12*100</f>
        <v>0</v>
      </c>
      <c r="AA89" s="459">
        <f>'Data (Layer 1)'!AC89/'Data (Layer 1)'!$AH$12*100</f>
        <v>5.0170380599461536E-2</v>
      </c>
      <c r="AB89" s="459">
        <f>'Data (Layer 1)'!AD89/'Data (Layer 1)'!$AH$12*100</f>
        <v>-7.0536574704193444E-2</v>
      </c>
      <c r="AC89" s="459">
        <f>'Data (Layer 1)'!AE89/'Data (Layer 1)'!$AH$12*100</f>
        <v>-2.0366194104731911E-2</v>
      </c>
      <c r="AD89" s="459">
        <f>'Data (Layer 1)'!AF89/'Data (Layer 1)'!$AH$12*100</f>
        <v>9.9347288315765423E-4</v>
      </c>
      <c r="AE89" s="459">
        <f>'Data (Layer 1)'!AG89/'Data (Layer 1)'!$AH$12*100</f>
        <v>-0.51958631789145315</v>
      </c>
      <c r="AF89" s="357">
        <f>'Data (Layer 1)'!AH89/'Data (Layer 1)'!$AH$12*100</f>
        <v>1.2478019412460137</v>
      </c>
      <c r="AH89" s="30"/>
      <c r="AI89" s="30"/>
      <c r="AJ89" s="30"/>
      <c r="AK89" s="30"/>
      <c r="AL89" s="30"/>
      <c r="AM89" s="30"/>
    </row>
    <row r="90" spans="1:39" x14ac:dyDescent="0.2">
      <c r="A90" s="80" t="s">
        <v>0</v>
      </c>
      <c r="B90" s="314" t="s">
        <v>97</v>
      </c>
      <c r="C90" s="313" t="s">
        <v>98</v>
      </c>
      <c r="D90" s="397"/>
      <c r="E90" s="397"/>
      <c r="F90" s="397"/>
      <c r="G90" s="397"/>
      <c r="H90" s="397"/>
      <c r="I90" s="397"/>
      <c r="J90" s="397"/>
      <c r="K90" s="397"/>
      <c r="L90" s="397"/>
      <c r="M90" s="397"/>
      <c r="N90" s="397"/>
      <c r="O90" s="397"/>
      <c r="P90" s="397"/>
      <c r="Q90" s="397"/>
      <c r="R90" s="397"/>
      <c r="S90" s="397"/>
      <c r="T90" s="397"/>
      <c r="U90" s="397"/>
      <c r="V90" s="397"/>
      <c r="W90" s="397"/>
      <c r="X90" s="397"/>
      <c r="Y90" s="397"/>
      <c r="Z90" s="397"/>
      <c r="AA90" s="397"/>
      <c r="AB90" s="397"/>
      <c r="AC90" s="397"/>
      <c r="AD90" s="397"/>
      <c r="AE90" s="397"/>
      <c r="AF90" s="410"/>
      <c r="AH90" s="30"/>
      <c r="AI90" s="30"/>
      <c r="AJ90" s="30"/>
      <c r="AK90" s="30"/>
      <c r="AL90" s="30"/>
      <c r="AM90" s="30"/>
    </row>
    <row r="91" spans="1:39" x14ac:dyDescent="0.2">
      <c r="A91" s="113" t="s">
        <v>55</v>
      </c>
      <c r="B91" s="314"/>
      <c r="C91" s="313" t="s">
        <v>218</v>
      </c>
      <c r="D91" s="372">
        <f>'Data (Layer 1)'!F91/'Data (Layer 1)'!$AH91*100</f>
        <v>0</v>
      </c>
      <c r="E91" s="372">
        <f>'Data (Layer 1)'!G91/'Data (Layer 1)'!$AH91*100</f>
        <v>28.699622166246851</v>
      </c>
      <c r="F91" s="372">
        <f>'Data (Layer 1)'!H91/'Data (Layer 1)'!$AH91*100</f>
        <v>46.67821158690176</v>
      </c>
      <c r="G91" s="372">
        <f>'Data (Layer 1)'!I91/'Data (Layer 1)'!$AH91*100</f>
        <v>0</v>
      </c>
      <c r="H91" s="372">
        <f>'Data (Layer 1)'!J91/'Data (Layer 1)'!$AH91*100</f>
        <v>0</v>
      </c>
      <c r="I91" s="372">
        <f>'Data (Layer 1)'!K91/'Data (Layer 1)'!$AH91*100</f>
        <v>3.1171284634760705</v>
      </c>
      <c r="J91" s="372">
        <f>'Data (Layer 1)'!L91/'Data (Layer 1)'!$AH91*100</f>
        <v>0</v>
      </c>
      <c r="K91" s="372">
        <f>'Data (Layer 1)'!M91/'Data (Layer 1)'!$AH91*100</f>
        <v>0</v>
      </c>
      <c r="L91" s="372">
        <f>'Data (Layer 1)'!N91/'Data (Layer 1)'!$AH91*100</f>
        <v>0</v>
      </c>
      <c r="M91" s="372">
        <f>'Data (Layer 1)'!O91/'Data (Layer 1)'!$AH91*100</f>
        <v>1.9836272040302267</v>
      </c>
      <c r="N91" s="372">
        <f>'Data (Layer 1)'!P91/'Data (Layer 1)'!$AH91*100</f>
        <v>5.1007556675062977</v>
      </c>
      <c r="O91" s="372">
        <f>'Data (Layer 1)'!Q91/'Data (Layer 1)'!$AH91*100</f>
        <v>9.1309823677581861</v>
      </c>
      <c r="P91" s="372">
        <f>'Data (Layer 1)'!R91/'Data (Layer 1)'!$AH91*100</f>
        <v>89.609571788413106</v>
      </c>
      <c r="Q91" s="372">
        <f>'Data (Layer 1)'!S91/'Data (Layer 1)'!$AH91*100</f>
        <v>-3.1328715365239299</v>
      </c>
      <c r="R91" s="372">
        <f>'Data (Layer 1)'!T91/'Data (Layer 1)'!$AH91*100</f>
        <v>0.15743073047858944</v>
      </c>
      <c r="S91" s="372">
        <f>'Data (Layer 1)'!U91/'Data (Layer 1)'!$AH91*100</f>
        <v>0</v>
      </c>
      <c r="T91" s="372">
        <f>'Data (Layer 1)'!V91/'Data (Layer 1)'!$AH91*100</f>
        <v>0</v>
      </c>
      <c r="U91" s="372">
        <f>'Data (Layer 1)'!W91/'Data (Layer 1)'!$AH91*100</f>
        <v>0.15743073047858944</v>
      </c>
      <c r="V91" s="372">
        <f>'Data (Layer 1)'!X91/'Data (Layer 1)'!$AH91*100</f>
        <v>0</v>
      </c>
      <c r="W91" s="372">
        <f>'Data (Layer 1)'!Y91/'Data (Layer 1)'!$AH91*100</f>
        <v>2.156801007556675</v>
      </c>
      <c r="X91" s="372">
        <f>'Data (Layer 1)'!Z91/'Data (Layer 1)'!$AH91*100</f>
        <v>0</v>
      </c>
      <c r="Y91" s="372">
        <f>'Data (Layer 1)'!AA91/'Data (Layer 1)'!$AH91*100</f>
        <v>0</v>
      </c>
      <c r="Z91" s="372">
        <f>'Data (Layer 1)'!AB91/'Data (Layer 1)'!$AH91*100</f>
        <v>0</v>
      </c>
      <c r="AA91" s="372">
        <f>'Data (Layer 1)'!AC91/'Data (Layer 1)'!$AH91*100</f>
        <v>4.8173803526448369</v>
      </c>
      <c r="AB91" s="372">
        <f>'Data (Layer 1)'!AD91/'Data (Layer 1)'!$AH91*100</f>
        <v>5.9036523929471034</v>
      </c>
      <c r="AC91" s="372">
        <f>'Data (Layer 1)'!AE91/'Data (Layer 1)'!$AH91*100</f>
        <v>12.877833753148614</v>
      </c>
      <c r="AD91" s="372">
        <f>'Data (Layer 1)'!AF91/'Data (Layer 1)'!$AH91*100</f>
        <v>0.48803526448362722</v>
      </c>
      <c r="AE91" s="372">
        <f>'Data (Layer 1)'!AG91/'Data (Layer 1)'!$AH91*100</f>
        <v>10.390428211586903</v>
      </c>
      <c r="AF91" s="442">
        <f>'Data (Layer 1)'!AH91/'Data (Layer 1)'!$AH91*100</f>
        <v>100</v>
      </c>
      <c r="AH91" s="30"/>
      <c r="AI91" s="30"/>
      <c r="AJ91" s="30"/>
      <c r="AK91" s="30"/>
      <c r="AL91" s="30"/>
      <c r="AM91" s="30"/>
    </row>
    <row r="92" spans="1:39" x14ac:dyDescent="0.2">
      <c r="A92" s="113" t="s">
        <v>56</v>
      </c>
      <c r="B92" s="314"/>
      <c r="C92" s="313" t="s">
        <v>219</v>
      </c>
      <c r="D92" s="372">
        <f>'Data (Layer 1)'!F92/'Data (Layer 1)'!$AH92*100</f>
        <v>-6.3572790845518118E-2</v>
      </c>
      <c r="E92" s="372">
        <f>'Data (Layer 1)'!G92/'Data (Layer 1)'!$AH92*100</f>
        <v>61.252383979656713</v>
      </c>
      <c r="F92" s="372">
        <f>'Data (Layer 1)'!H92/'Data (Layer 1)'!$AH92*100</f>
        <v>27.65416401780038</v>
      </c>
      <c r="G92" s="372">
        <f>'Data (Layer 1)'!I92/'Data (Layer 1)'!$AH92*100</f>
        <v>0</v>
      </c>
      <c r="H92" s="372">
        <f>'Data (Layer 1)'!J92/'Data (Layer 1)'!$AH92*100</f>
        <v>0</v>
      </c>
      <c r="I92" s="372">
        <f>'Data (Layer 1)'!K92/'Data (Layer 1)'!$AH92*100</f>
        <v>0</v>
      </c>
      <c r="J92" s="372">
        <f>'Data (Layer 1)'!L92/'Data (Layer 1)'!$AH92*100</f>
        <v>0</v>
      </c>
      <c r="K92" s="372">
        <f>'Data (Layer 1)'!M92/'Data (Layer 1)'!$AH92*100</f>
        <v>0</v>
      </c>
      <c r="L92" s="372">
        <f>'Data (Layer 1)'!N92/'Data (Layer 1)'!$AH92*100</f>
        <v>0</v>
      </c>
      <c r="M92" s="372">
        <f>'Data (Layer 1)'!O92/'Data (Layer 1)'!$AH92*100</f>
        <v>0</v>
      </c>
      <c r="N92" s="372">
        <f>'Data (Layer 1)'!P92/'Data (Layer 1)'!$AH92*100</f>
        <v>0</v>
      </c>
      <c r="O92" s="372">
        <f>'Data (Layer 1)'!Q92/'Data (Layer 1)'!$AH92*100</f>
        <v>13.350286077558804</v>
      </c>
      <c r="P92" s="372">
        <f>'Data (Layer 1)'!R92/'Data (Layer 1)'!$AH92*100</f>
        <v>102.19326128417036</v>
      </c>
      <c r="Q92" s="372">
        <f>'Data (Layer 1)'!S92/'Data (Layer 1)'!$AH92*100</f>
        <v>-6.6115702479338845</v>
      </c>
      <c r="R92" s="372">
        <f>'Data (Layer 1)'!T92/'Data (Layer 1)'!$AH92*100</f>
        <v>0.34965034965034963</v>
      </c>
      <c r="S92" s="372">
        <f>'Data (Layer 1)'!U92/'Data (Layer 1)'!$AH92*100</f>
        <v>0.6675143038779402</v>
      </c>
      <c r="T92" s="372">
        <f>'Data (Layer 1)'!V92/'Data (Layer 1)'!$AH92*100</f>
        <v>0</v>
      </c>
      <c r="U92" s="372">
        <f>'Data (Layer 1)'!W92/'Data (Layer 1)'!$AH92*100</f>
        <v>1.0171646535282899</v>
      </c>
      <c r="V92" s="372">
        <f>'Data (Layer 1)'!X92/'Data (Layer 1)'!$AH92*100</f>
        <v>0</v>
      </c>
      <c r="W92" s="372">
        <f>'Data (Layer 1)'!Y92/'Data (Layer 1)'!$AH92*100</f>
        <v>1.3032422123331213</v>
      </c>
      <c r="X92" s="372">
        <f>'Data (Layer 1)'!Z92/'Data (Layer 1)'!$AH92*100</f>
        <v>0</v>
      </c>
      <c r="Y92" s="372">
        <f>'Data (Layer 1)'!AA92/'Data (Layer 1)'!$AH92*100</f>
        <v>0</v>
      </c>
      <c r="Z92" s="372">
        <f>'Data (Layer 1)'!AB92/'Data (Layer 1)'!$AH92*100</f>
        <v>0</v>
      </c>
      <c r="AA92" s="372">
        <f>'Data (Layer 1)'!AC92/'Data (Layer 1)'!$AH92*100</f>
        <v>0</v>
      </c>
      <c r="AB92" s="372">
        <f>'Data (Layer 1)'!AD92/'Data (Layer 1)'!$AH92*100</f>
        <v>2.0979020979020979</v>
      </c>
      <c r="AC92" s="372">
        <f>'Data (Layer 1)'!AE92/'Data (Layer 1)'!$AH92*100</f>
        <v>3.4011443102352192</v>
      </c>
      <c r="AD92" s="372">
        <f>'Data (Layer 1)'!AF92/'Data (Layer 1)'!$AH92*100</f>
        <v>0</v>
      </c>
      <c r="AE92" s="372">
        <f>'Data (Layer 1)'!AG92/'Data (Layer 1)'!$AH92*100</f>
        <v>-2.1932612841703754</v>
      </c>
      <c r="AF92" s="442">
        <f>'Data (Layer 1)'!AH92/'Data (Layer 1)'!$AH92*100</f>
        <v>100</v>
      </c>
      <c r="AH92" s="30"/>
      <c r="AI92" s="30"/>
      <c r="AJ92" s="30"/>
      <c r="AK92" s="30"/>
      <c r="AL92" s="30"/>
      <c r="AM92" s="30"/>
    </row>
    <row r="93" spans="1:39" x14ac:dyDescent="0.2">
      <c r="A93" s="113" t="s">
        <v>57</v>
      </c>
      <c r="B93" s="314"/>
      <c r="C93" s="313" t="s">
        <v>181</v>
      </c>
      <c r="D93" s="459">
        <f>'Data (Layer 1)'!F93/'Data (Layer 1)'!$AH$12*100</f>
        <v>9.9347288315765423E-4</v>
      </c>
      <c r="E93" s="459">
        <f>'Data (Layer 1)'!G93/'Data (Layer 1)'!$AH$12*100</f>
        <v>-5.1660589924198017E-2</v>
      </c>
      <c r="F93" s="459">
        <f>'Data (Layer 1)'!H93/'Data (Layer 1)'!$AH$12*100</f>
        <v>1.0406628451076427</v>
      </c>
      <c r="G93" s="459">
        <f>'Data (Layer 1)'!I93/'Data (Layer 1)'!$AH$12*100</f>
        <v>0</v>
      </c>
      <c r="H93" s="459">
        <f>'Data (Layer 1)'!J93/'Data (Layer 1)'!$AH$12*100</f>
        <v>0</v>
      </c>
      <c r="I93" s="459">
        <f>'Data (Layer 1)'!K93/'Data (Layer 1)'!$AH$12*100</f>
        <v>9.8353815432607766E-2</v>
      </c>
      <c r="J93" s="459">
        <f>'Data (Layer 1)'!L93/'Data (Layer 1)'!$AH$12*100</f>
        <v>0</v>
      </c>
      <c r="K93" s="459">
        <f>'Data (Layer 1)'!M93/'Data (Layer 1)'!$AH$12*100</f>
        <v>0</v>
      </c>
      <c r="L93" s="459">
        <f>'Data (Layer 1)'!N93/'Data (Layer 1)'!$AH$12*100</f>
        <v>0</v>
      </c>
      <c r="M93" s="459">
        <f>'Data (Layer 1)'!O93/'Data (Layer 1)'!$AH$12*100</f>
        <v>6.2588791638932217E-2</v>
      </c>
      <c r="N93" s="459">
        <f>'Data (Layer 1)'!P93/'Data (Layer 1)'!$AH$12*100</f>
        <v>0.16094260707153998</v>
      </c>
      <c r="O93" s="459">
        <f>'Data (Layer 1)'!Q93/'Data (Layer 1)'!$AH$12*100</f>
        <v>7.9477830652612338E-2</v>
      </c>
      <c r="P93" s="459">
        <f>'Data (Layer 1)'!R93/'Data (Layer 1)'!$AH$12*100</f>
        <v>1.2304161657907546</v>
      </c>
      <c r="Q93" s="459">
        <f>'Data (Layer 1)'!S93/'Data (Layer 1)'!$AH$12*100</f>
        <v>4.4706279742094436E-3</v>
      </c>
      <c r="R93" s="459">
        <f>'Data (Layer 1)'!T93/'Data (Layer 1)'!$AH$12*100</f>
        <v>-4.9673644157882712E-4</v>
      </c>
      <c r="S93" s="459">
        <f>'Data (Layer 1)'!U93/'Data (Layer 1)'!$AH$12*100</f>
        <v>-1.0431465273155369E-2</v>
      </c>
      <c r="T93" s="459">
        <f>'Data (Layer 1)'!V93/'Data (Layer 1)'!$AH$12*100</f>
        <v>0</v>
      </c>
      <c r="U93" s="459">
        <f>'Data (Layer 1)'!W93/'Data (Layer 1)'!$AH$12*100</f>
        <v>-1.0928201714734197E-2</v>
      </c>
      <c r="V93" s="459">
        <f>'Data (Layer 1)'!X93/'Data (Layer 1)'!$AH$12*100</f>
        <v>0</v>
      </c>
      <c r="W93" s="459">
        <f>'Data (Layer 1)'!Y93/'Data (Layer 1)'!$AH$12*100</f>
        <v>4.7686698391567403E-2</v>
      </c>
      <c r="X93" s="459">
        <f>'Data (Layer 1)'!Z93/'Data (Layer 1)'!$AH$12*100</f>
        <v>0</v>
      </c>
      <c r="Y93" s="459">
        <f>'Data (Layer 1)'!AA93/'Data (Layer 1)'!$AH$12*100</f>
        <v>0</v>
      </c>
      <c r="Z93" s="459">
        <f>'Data (Layer 1)'!AB93/'Data (Layer 1)'!$AH$12*100</f>
        <v>0</v>
      </c>
      <c r="AA93" s="459">
        <f>'Data (Layer 1)'!AC93/'Data (Layer 1)'!$AH$12*100</f>
        <v>0.1520013511231211</v>
      </c>
      <c r="AB93" s="459">
        <f>'Data (Layer 1)'!AD93/'Data (Layer 1)'!$AH$12*100</f>
        <v>0.15349156044785756</v>
      </c>
      <c r="AC93" s="459">
        <f>'Data (Layer 1)'!AE93/'Data (Layer 1)'!$AH$12*100</f>
        <v>0.3531796099625461</v>
      </c>
      <c r="AD93" s="459">
        <f>'Data (Layer 1)'!AF93/'Data (Layer 1)'!$AH$12*100</f>
        <v>1.5398829688943641E-2</v>
      </c>
      <c r="AE93" s="459">
        <f>'Data (Layer 1)'!AG93/'Data (Layer 1)'!$AH$12*100</f>
        <v>0.36212086591096493</v>
      </c>
      <c r="AF93" s="357">
        <f>'Data (Layer 1)'!AH93/'Data (Layer 1)'!$AH$12*100</f>
        <v>1.5925370317017198</v>
      </c>
      <c r="AH93" s="30"/>
      <c r="AI93" s="30"/>
      <c r="AJ93" s="30"/>
      <c r="AK93" s="30"/>
      <c r="AL93" s="30"/>
      <c r="AM93" s="30"/>
    </row>
    <row r="94" spans="1:39" x14ac:dyDescent="0.2">
      <c r="A94" s="80" t="s">
        <v>0</v>
      </c>
      <c r="B94" s="314" t="s">
        <v>99</v>
      </c>
      <c r="C94" s="313" t="s">
        <v>100</v>
      </c>
      <c r="D94" s="397"/>
      <c r="E94" s="397"/>
      <c r="F94" s="397"/>
      <c r="G94" s="397"/>
      <c r="H94" s="397"/>
      <c r="I94" s="397"/>
      <c r="J94" s="397"/>
      <c r="K94" s="397"/>
      <c r="L94" s="397"/>
      <c r="M94" s="397"/>
      <c r="N94" s="397"/>
      <c r="O94" s="397"/>
      <c r="P94" s="397"/>
      <c r="Q94" s="397"/>
      <c r="R94" s="397"/>
      <c r="S94" s="397"/>
      <c r="T94" s="397"/>
      <c r="U94" s="397"/>
      <c r="V94" s="397"/>
      <c r="W94" s="397"/>
      <c r="X94" s="397"/>
      <c r="Y94" s="397"/>
      <c r="Z94" s="397"/>
      <c r="AA94" s="397"/>
      <c r="AB94" s="397"/>
      <c r="AC94" s="397"/>
      <c r="AD94" s="397"/>
      <c r="AE94" s="397"/>
      <c r="AF94" s="410"/>
      <c r="AH94" s="30"/>
      <c r="AI94" s="30"/>
      <c r="AJ94" s="30"/>
      <c r="AK94" s="30"/>
      <c r="AL94" s="30"/>
      <c r="AM94" s="30"/>
    </row>
    <row r="95" spans="1:39" x14ac:dyDescent="0.2">
      <c r="A95" s="113" t="s">
        <v>55</v>
      </c>
      <c r="B95" s="98"/>
      <c r="C95" s="313" t="s">
        <v>220</v>
      </c>
      <c r="D95" s="372">
        <f>'Data (Layer 1)'!F95/'Data (Layer 1)'!$AH95*100</f>
        <v>0</v>
      </c>
      <c r="E95" s="372">
        <f>'Data (Layer 1)'!G95/'Data (Layer 1)'!$AH95*100</f>
        <v>0</v>
      </c>
      <c r="F95" s="372">
        <f>'Data (Layer 1)'!H95/'Data (Layer 1)'!$AH95*100</f>
        <v>66.475644699140403</v>
      </c>
      <c r="G95" s="372">
        <f>'Data (Layer 1)'!I95/'Data (Layer 1)'!$AH95*100</f>
        <v>0</v>
      </c>
      <c r="H95" s="372">
        <f>'Data (Layer 1)'!J95/'Data (Layer 1)'!$AH95*100</f>
        <v>0</v>
      </c>
      <c r="I95" s="372">
        <f>'Data (Layer 1)'!K95/'Data (Layer 1)'!$AH95*100</f>
        <v>0</v>
      </c>
      <c r="J95" s="372">
        <f>'Data (Layer 1)'!L95/'Data (Layer 1)'!$AH95*100</f>
        <v>0</v>
      </c>
      <c r="K95" s="372">
        <f>'Data (Layer 1)'!M95/'Data (Layer 1)'!$AH95*100</f>
        <v>0</v>
      </c>
      <c r="L95" s="372">
        <f>'Data (Layer 1)'!N95/'Data (Layer 1)'!$AH95*100</f>
        <v>0</v>
      </c>
      <c r="M95" s="372">
        <f>'Data (Layer 1)'!O95/'Data (Layer 1)'!$AH95*100</f>
        <v>0</v>
      </c>
      <c r="N95" s="372">
        <f>'Data (Layer 1)'!P95/'Data (Layer 1)'!$AH95*100</f>
        <v>0</v>
      </c>
      <c r="O95" s="372">
        <f>'Data (Layer 1)'!Q95/'Data (Layer 1)'!$AH95*100</f>
        <v>0</v>
      </c>
      <c r="P95" s="372">
        <f>'Data (Layer 1)'!R95/'Data (Layer 1)'!$AH95*100</f>
        <v>66.475644699140403</v>
      </c>
      <c r="Q95" s="372">
        <f>'Data (Layer 1)'!S95/'Data (Layer 1)'!$AH95*100</f>
        <v>0</v>
      </c>
      <c r="R95" s="372">
        <f>'Data (Layer 1)'!T95/'Data (Layer 1)'!$AH95*100</f>
        <v>0</v>
      </c>
      <c r="S95" s="372">
        <f>'Data (Layer 1)'!U95/'Data (Layer 1)'!$AH95*100</f>
        <v>0</v>
      </c>
      <c r="T95" s="372">
        <f>'Data (Layer 1)'!V95/'Data (Layer 1)'!$AH95*100</f>
        <v>0</v>
      </c>
      <c r="U95" s="372">
        <f>'Data (Layer 1)'!W95/'Data (Layer 1)'!$AH95*100</f>
        <v>0</v>
      </c>
      <c r="V95" s="372">
        <f>'Data (Layer 1)'!X95/'Data (Layer 1)'!$AH95*100</f>
        <v>0</v>
      </c>
      <c r="W95" s="372">
        <f>'Data (Layer 1)'!Y95/'Data (Layer 1)'!$AH95*100</f>
        <v>27.220630372492838</v>
      </c>
      <c r="X95" s="372">
        <f>'Data (Layer 1)'!Z95/'Data (Layer 1)'!$AH95*100</f>
        <v>0</v>
      </c>
      <c r="Y95" s="372">
        <f>'Data (Layer 1)'!AA95/'Data (Layer 1)'!$AH95*100</f>
        <v>0</v>
      </c>
      <c r="Z95" s="372">
        <f>'Data (Layer 1)'!AB95/'Data (Layer 1)'!$AH95*100</f>
        <v>0</v>
      </c>
      <c r="AA95" s="372">
        <f>'Data (Layer 1)'!AC95/'Data (Layer 1)'!$AH95*100</f>
        <v>6.303724928366762</v>
      </c>
      <c r="AB95" s="372">
        <f>'Data (Layer 1)'!AD95/'Data (Layer 1)'!$AH95*100</f>
        <v>0</v>
      </c>
      <c r="AC95" s="372">
        <f>'Data (Layer 1)'!AE95/'Data (Layer 1)'!$AH95*100</f>
        <v>33.524355300859597</v>
      </c>
      <c r="AD95" s="372">
        <f>'Data (Layer 1)'!AF95/'Data (Layer 1)'!$AH95*100</f>
        <v>0</v>
      </c>
      <c r="AE95" s="372">
        <f>'Data (Layer 1)'!AG95/'Data (Layer 1)'!$AH95*100</f>
        <v>33.524355300859597</v>
      </c>
      <c r="AF95" s="442">
        <f>'Data (Layer 1)'!AH95/'Data (Layer 1)'!$AH95*100</f>
        <v>100</v>
      </c>
      <c r="AH95" s="30"/>
      <c r="AI95" s="30"/>
      <c r="AJ95" s="30"/>
      <c r="AK95" s="30"/>
      <c r="AL95" s="30"/>
      <c r="AM95" s="30"/>
    </row>
    <row r="96" spans="1:39" x14ac:dyDescent="0.2">
      <c r="A96" s="113" t="s">
        <v>56</v>
      </c>
      <c r="B96" s="98"/>
      <c r="C96" s="313" t="s">
        <v>221</v>
      </c>
      <c r="D96" s="372">
        <f>'Data (Layer 1)'!F96/'Data (Layer 1)'!$AH96*100</f>
        <v>0</v>
      </c>
      <c r="E96" s="372">
        <f>'Data (Layer 1)'!G96/'Data (Layer 1)'!$AH96*100</f>
        <v>0</v>
      </c>
      <c r="F96" s="372">
        <f>'Data (Layer 1)'!H96/'Data (Layer 1)'!$AH96*100</f>
        <v>0</v>
      </c>
      <c r="G96" s="372">
        <f>'Data (Layer 1)'!I96/'Data (Layer 1)'!$AH96*100</f>
        <v>0</v>
      </c>
      <c r="H96" s="372">
        <f>'Data (Layer 1)'!J96/'Data (Layer 1)'!$AH96*100</f>
        <v>0</v>
      </c>
      <c r="I96" s="372">
        <f>'Data (Layer 1)'!K96/'Data (Layer 1)'!$AH96*100</f>
        <v>0</v>
      </c>
      <c r="J96" s="372">
        <f>'Data (Layer 1)'!L96/'Data (Layer 1)'!$AH96*100</f>
        <v>0</v>
      </c>
      <c r="K96" s="372">
        <f>'Data (Layer 1)'!M96/'Data (Layer 1)'!$AH96*100</f>
        <v>0</v>
      </c>
      <c r="L96" s="372">
        <f>'Data (Layer 1)'!N96/'Data (Layer 1)'!$AH96*100</f>
        <v>0</v>
      </c>
      <c r="M96" s="372">
        <f>'Data (Layer 1)'!O96/'Data (Layer 1)'!$AH96*100</f>
        <v>0</v>
      </c>
      <c r="N96" s="372">
        <f>'Data (Layer 1)'!P96/'Data (Layer 1)'!$AH96*100</f>
        <v>0</v>
      </c>
      <c r="O96" s="372">
        <f>'Data (Layer 1)'!Q96/'Data (Layer 1)'!$AH96*100</f>
        <v>0</v>
      </c>
      <c r="P96" s="372">
        <f>'Data (Layer 1)'!R96/'Data (Layer 1)'!$AH96*100</f>
        <v>0</v>
      </c>
      <c r="Q96" s="372">
        <f>'Data (Layer 1)'!S96/'Data (Layer 1)'!$AH96*100</f>
        <v>0</v>
      </c>
      <c r="R96" s="372">
        <f>'Data (Layer 1)'!T96/'Data (Layer 1)'!$AH96*100</f>
        <v>0</v>
      </c>
      <c r="S96" s="372">
        <f>'Data (Layer 1)'!U96/'Data (Layer 1)'!$AH96*100</f>
        <v>0</v>
      </c>
      <c r="T96" s="372">
        <f>'Data (Layer 1)'!V96/'Data (Layer 1)'!$AH96*100</f>
        <v>0</v>
      </c>
      <c r="U96" s="372">
        <f>'Data (Layer 1)'!W96/'Data (Layer 1)'!$AH96*100</f>
        <v>0</v>
      </c>
      <c r="V96" s="372">
        <f>'Data (Layer 1)'!X96/'Data (Layer 1)'!$AH96*100</f>
        <v>0</v>
      </c>
      <c r="W96" s="372">
        <f>'Data (Layer 1)'!Y96/'Data (Layer 1)'!$AH96*100</f>
        <v>100</v>
      </c>
      <c r="X96" s="372">
        <f>'Data (Layer 1)'!Z96/'Data (Layer 1)'!$AH96*100</f>
        <v>0</v>
      </c>
      <c r="Y96" s="372">
        <f>'Data (Layer 1)'!AA96/'Data (Layer 1)'!$AH96*100</f>
        <v>0</v>
      </c>
      <c r="Z96" s="372">
        <f>'Data (Layer 1)'!AB96/'Data (Layer 1)'!$AH96*100</f>
        <v>0</v>
      </c>
      <c r="AA96" s="372">
        <f>'Data (Layer 1)'!AC96/'Data (Layer 1)'!$AH96*100</f>
        <v>0</v>
      </c>
      <c r="AB96" s="372">
        <f>'Data (Layer 1)'!AD96/'Data (Layer 1)'!$AH96*100</f>
        <v>0</v>
      </c>
      <c r="AC96" s="372">
        <f>'Data (Layer 1)'!AE96/'Data (Layer 1)'!$AH96*100</f>
        <v>100</v>
      </c>
      <c r="AD96" s="372">
        <f>'Data (Layer 1)'!AF96/'Data (Layer 1)'!$AH96*100</f>
        <v>0</v>
      </c>
      <c r="AE96" s="372">
        <f>'Data (Layer 1)'!AG96/'Data (Layer 1)'!$AH96*100</f>
        <v>100</v>
      </c>
      <c r="AF96" s="442">
        <f>'Data (Layer 1)'!AH96/'Data (Layer 1)'!$AH96*100</f>
        <v>100</v>
      </c>
      <c r="AH96" s="30"/>
      <c r="AI96" s="30"/>
      <c r="AJ96" s="30"/>
      <c r="AK96" s="30"/>
      <c r="AL96" s="30"/>
      <c r="AM96" s="30"/>
    </row>
    <row r="97" spans="1:39" x14ac:dyDescent="0.2">
      <c r="A97" s="113" t="s">
        <v>57</v>
      </c>
      <c r="B97" s="98"/>
      <c r="C97" s="313" t="s">
        <v>181</v>
      </c>
      <c r="D97" s="459">
        <f>'Data (Layer 1)'!F97/'Data (Layer 1)'!$AH$12*100</f>
        <v>0</v>
      </c>
      <c r="E97" s="459">
        <f>'Data (Layer 1)'!G97/'Data (Layer 1)'!$AH$12*100</f>
        <v>0</v>
      </c>
      <c r="F97" s="459">
        <f>'Data (Layer 1)'!H97/'Data (Layer 1)'!$AH$12*100</f>
        <v>0.11524285444628789</v>
      </c>
      <c r="G97" s="459">
        <f>'Data (Layer 1)'!I97/'Data (Layer 1)'!$AH$12*100</f>
        <v>0</v>
      </c>
      <c r="H97" s="459">
        <f>'Data (Layer 1)'!J97/'Data (Layer 1)'!$AH$12*100</f>
        <v>0</v>
      </c>
      <c r="I97" s="459">
        <f>'Data (Layer 1)'!K97/'Data (Layer 1)'!$AH$12*100</f>
        <v>0</v>
      </c>
      <c r="J97" s="459">
        <f>'Data (Layer 1)'!L97/'Data (Layer 1)'!$AH$12*100</f>
        <v>0</v>
      </c>
      <c r="K97" s="459">
        <f>'Data (Layer 1)'!M97/'Data (Layer 1)'!$AH$12*100</f>
        <v>0</v>
      </c>
      <c r="L97" s="459">
        <f>'Data (Layer 1)'!N97/'Data (Layer 1)'!$AH$12*100</f>
        <v>0</v>
      </c>
      <c r="M97" s="459">
        <f>'Data (Layer 1)'!O97/'Data (Layer 1)'!$AH$12*100</f>
        <v>0</v>
      </c>
      <c r="N97" s="459">
        <f>'Data (Layer 1)'!P97/'Data (Layer 1)'!$AH$12*100</f>
        <v>0</v>
      </c>
      <c r="O97" s="459">
        <f>'Data (Layer 1)'!Q97/'Data (Layer 1)'!$AH$12*100</f>
        <v>0</v>
      </c>
      <c r="P97" s="459">
        <f>'Data (Layer 1)'!R97/'Data (Layer 1)'!$AH$12*100</f>
        <v>0.11524285444628789</v>
      </c>
      <c r="Q97" s="459">
        <f>'Data (Layer 1)'!S97/'Data (Layer 1)'!$AH$12*100</f>
        <v>0</v>
      </c>
      <c r="R97" s="459">
        <f>'Data (Layer 1)'!T97/'Data (Layer 1)'!$AH$12*100</f>
        <v>0</v>
      </c>
      <c r="S97" s="459">
        <f>'Data (Layer 1)'!U97/'Data (Layer 1)'!$AH$12*100</f>
        <v>0</v>
      </c>
      <c r="T97" s="459">
        <f>'Data (Layer 1)'!V97/'Data (Layer 1)'!$AH$12*100</f>
        <v>0</v>
      </c>
      <c r="U97" s="459">
        <f>'Data (Layer 1)'!W97/'Data (Layer 1)'!$AH$12*100</f>
        <v>0</v>
      </c>
      <c r="V97" s="459">
        <f>'Data (Layer 1)'!X97/'Data (Layer 1)'!$AH$12*100</f>
        <v>0</v>
      </c>
      <c r="W97" s="459">
        <f>'Data (Layer 1)'!Y97/'Data (Layer 1)'!$AH$12*100</f>
        <v>3.9738915326306169E-2</v>
      </c>
      <c r="X97" s="459">
        <f>'Data (Layer 1)'!Z97/'Data (Layer 1)'!$AH$12*100</f>
        <v>0</v>
      </c>
      <c r="Y97" s="459">
        <f>'Data (Layer 1)'!AA97/'Data (Layer 1)'!$AH$12*100</f>
        <v>0</v>
      </c>
      <c r="Z97" s="459">
        <f>'Data (Layer 1)'!AB97/'Data (Layer 1)'!$AH$12*100</f>
        <v>0</v>
      </c>
      <c r="AA97" s="459">
        <f>'Data (Layer 1)'!AC97/'Data (Layer 1)'!$AH$12*100</f>
        <v>1.0928201714734197E-2</v>
      </c>
      <c r="AB97" s="459">
        <f>'Data (Layer 1)'!AD97/'Data (Layer 1)'!$AH$12*100</f>
        <v>0</v>
      </c>
      <c r="AC97" s="459">
        <f>'Data (Layer 1)'!AE97/'Data (Layer 1)'!$AH$12*100</f>
        <v>5.0667117041040363E-2</v>
      </c>
      <c r="AD97" s="459">
        <f>'Data (Layer 1)'!AF97/'Data (Layer 1)'!$AH$12*100</f>
        <v>0</v>
      </c>
      <c r="AE97" s="459">
        <f>'Data (Layer 1)'!AG97/'Data (Layer 1)'!$AH$12*100</f>
        <v>5.0667117041040363E-2</v>
      </c>
      <c r="AF97" s="357">
        <f>'Data (Layer 1)'!AH97/'Data (Layer 1)'!$AH$12*100</f>
        <v>0.16590997148732825</v>
      </c>
      <c r="AH97" s="30"/>
      <c r="AI97" s="30"/>
      <c r="AJ97" s="30"/>
      <c r="AK97" s="30"/>
      <c r="AL97" s="30"/>
      <c r="AM97" s="30"/>
    </row>
    <row r="98" spans="1:39" x14ac:dyDescent="0.2">
      <c r="A98" s="80"/>
      <c r="B98" s="150"/>
      <c r="C98" s="151"/>
      <c r="D98" s="397"/>
      <c r="E98" s="398"/>
      <c r="F98" s="398"/>
      <c r="G98" s="399"/>
      <c r="H98" s="400"/>
      <c r="I98" s="401"/>
      <c r="J98" s="401"/>
      <c r="K98" s="401"/>
      <c r="L98" s="401"/>
      <c r="M98" s="402"/>
      <c r="N98" s="373"/>
      <c r="O98" s="398"/>
      <c r="P98" s="378"/>
      <c r="Q98" s="403"/>
      <c r="R98" s="404"/>
      <c r="S98" s="404"/>
      <c r="T98" s="405"/>
      <c r="U98" s="406"/>
      <c r="V98" s="407"/>
      <c r="W98" s="401"/>
      <c r="X98" s="401"/>
      <c r="Y98" s="401"/>
      <c r="Z98" s="401"/>
      <c r="AA98" s="401"/>
      <c r="AB98" s="408"/>
      <c r="AC98" s="398"/>
      <c r="AD98" s="398"/>
      <c r="AE98" s="409"/>
      <c r="AF98" s="412"/>
      <c r="AH98" s="30"/>
      <c r="AI98" s="30"/>
      <c r="AJ98" s="30"/>
      <c r="AK98" s="30"/>
      <c r="AL98" s="30"/>
      <c r="AM98" s="30"/>
    </row>
    <row r="99" spans="1:39" x14ac:dyDescent="0.2">
      <c r="A99" s="38" t="s">
        <v>101</v>
      </c>
      <c r="B99" s="3"/>
      <c r="C99" s="4" t="s">
        <v>222</v>
      </c>
      <c r="D99" s="386">
        <f>'Data (Layer 1)'!F99/'Data (Layer 1)'!$AH$107*100</f>
        <v>1.2438535473812258</v>
      </c>
      <c r="E99" s="386">
        <f>'Data (Layer 1)'!G99/'Data (Layer 1)'!$AH$107*100</f>
        <v>12.524628642897529</v>
      </c>
      <c r="F99" s="386">
        <f>'Data (Layer 1)'!H99/'Data (Layer 1)'!$AH$107*100</f>
        <v>0</v>
      </c>
      <c r="G99" s="386">
        <f>'Data (Layer 1)'!I99/'Data (Layer 1)'!$AH$107*100</f>
        <v>0</v>
      </c>
      <c r="H99" s="386">
        <f>'Data (Layer 1)'!J99/'Data (Layer 1)'!$AH$107*100</f>
        <v>0</v>
      </c>
      <c r="I99" s="386">
        <f>'Data (Layer 1)'!K99/'Data (Layer 1)'!$AH$107*100</f>
        <v>0</v>
      </c>
      <c r="J99" s="386">
        <f>'Data (Layer 1)'!L99/'Data (Layer 1)'!$AH$107*100</f>
        <v>0</v>
      </c>
      <c r="K99" s="386">
        <f>'Data (Layer 1)'!M99/'Data (Layer 1)'!$AH$107*100</f>
        <v>0</v>
      </c>
      <c r="L99" s="386">
        <f>'Data (Layer 1)'!N99/'Data (Layer 1)'!$AH$107*100</f>
        <v>0.33537786763068173</v>
      </c>
      <c r="M99" s="386">
        <f>'Data (Layer 1)'!O99/'Data (Layer 1)'!$AH$107*100</f>
        <v>0</v>
      </c>
      <c r="N99" s="386">
        <f>'Data (Layer 1)'!P99/'Data (Layer 1)'!$AH$107*100</f>
        <v>0.33537786763068173</v>
      </c>
      <c r="O99" s="386">
        <f>'Data (Layer 1)'!Q99/'Data (Layer 1)'!$AH$107*100</f>
        <v>0</v>
      </c>
      <c r="P99" s="386">
        <f>'Data (Layer 1)'!R99/'Data (Layer 1)'!$AH$107*100</f>
        <v>14.103860057909435</v>
      </c>
      <c r="Q99" s="386">
        <f>'Data (Layer 1)'!S99/'Data (Layer 1)'!$AH$107*100</f>
        <v>0</v>
      </c>
      <c r="R99" s="386">
        <f>'Data (Layer 1)'!T99/'Data (Layer 1)'!$AH$107*100</f>
        <v>0</v>
      </c>
      <c r="S99" s="386">
        <f>'Data (Layer 1)'!U99/'Data (Layer 1)'!$AH$107*100</f>
        <v>0</v>
      </c>
      <c r="T99" s="386">
        <f>'Data (Layer 1)'!V99/'Data (Layer 1)'!$AH$107*100</f>
        <v>0</v>
      </c>
      <c r="U99" s="386">
        <f>'Data (Layer 1)'!W99/'Data (Layer 1)'!$AH$107*100</f>
        <v>0</v>
      </c>
      <c r="V99" s="386">
        <f>'Data (Layer 1)'!X99/'Data (Layer 1)'!$AH$107*100</f>
        <v>0</v>
      </c>
      <c r="W99" s="386">
        <f>'Data (Layer 1)'!Y99/'Data (Layer 1)'!$AH$107*100</f>
        <v>0</v>
      </c>
      <c r="X99" s="386">
        <f>'Data (Layer 1)'!Z99/'Data (Layer 1)'!$AH$107*100</f>
        <v>0</v>
      </c>
      <c r="Y99" s="386">
        <f>'Data (Layer 1)'!AA99/'Data (Layer 1)'!$AH$107*100</f>
        <v>0</v>
      </c>
      <c r="Z99" s="386">
        <f>'Data (Layer 1)'!AB99/'Data (Layer 1)'!$AH$107*100</f>
        <v>0</v>
      </c>
      <c r="AA99" s="386">
        <f>'Data (Layer 1)'!AC99/'Data (Layer 1)'!$AH$107*100</f>
        <v>0</v>
      </c>
      <c r="AB99" s="386">
        <f>'Data (Layer 1)'!AD99/'Data (Layer 1)'!$AH$107*100</f>
        <v>0</v>
      </c>
      <c r="AC99" s="386">
        <f>'Data (Layer 1)'!AE99/'Data (Layer 1)'!$AH$107*100</f>
        <v>0</v>
      </c>
      <c r="AD99" s="386">
        <f>'Data (Layer 1)'!AF99/'Data (Layer 1)'!$AH$107*100</f>
        <v>-3.1267668374252572E-2</v>
      </c>
      <c r="AE99" s="386">
        <f>'Data (Layer 1)'!AG99/'Data (Layer 1)'!$AH$107*100</f>
        <v>-3.1267668374252572E-2</v>
      </c>
      <c r="AF99" s="344">
        <f>'Data (Layer 1)'!AH99/'Data (Layer 1)'!$AH$107*100</f>
        <v>14.072592389535183</v>
      </c>
      <c r="AH99" s="31"/>
      <c r="AI99" s="30"/>
      <c r="AJ99" s="30"/>
      <c r="AK99" s="31"/>
      <c r="AL99" s="31"/>
      <c r="AM99" s="30"/>
    </row>
    <row r="100" spans="1:39" x14ac:dyDescent="0.2">
      <c r="A100" s="87"/>
      <c r="B100" s="88"/>
      <c r="C100" s="151"/>
      <c r="D100" s="387"/>
      <c r="E100" s="388"/>
      <c r="F100" s="388"/>
      <c r="G100" s="389"/>
      <c r="H100" s="390"/>
      <c r="I100" s="391"/>
      <c r="J100" s="391"/>
      <c r="K100" s="391"/>
      <c r="L100" s="391"/>
      <c r="M100" s="392"/>
      <c r="N100" s="388"/>
      <c r="O100" s="388"/>
      <c r="P100" s="351"/>
      <c r="Q100" s="393"/>
      <c r="R100" s="394"/>
      <c r="S100" s="394"/>
      <c r="T100" s="395"/>
      <c r="U100" s="388"/>
      <c r="V100" s="394"/>
      <c r="W100" s="391"/>
      <c r="X100" s="391"/>
      <c r="Y100" s="391"/>
      <c r="Z100" s="391"/>
      <c r="AA100" s="391"/>
      <c r="AB100" s="395"/>
      <c r="AC100" s="388"/>
      <c r="AD100" s="388"/>
      <c r="AE100" s="396"/>
      <c r="AF100" s="357"/>
      <c r="AH100" s="30"/>
      <c r="AI100" s="30"/>
      <c r="AJ100" s="30"/>
      <c r="AK100" s="31"/>
      <c r="AL100" s="31"/>
      <c r="AM100" s="30"/>
    </row>
    <row r="101" spans="1:39" x14ac:dyDescent="0.2">
      <c r="A101" s="80" t="s">
        <v>102</v>
      </c>
      <c r="B101" s="88"/>
      <c r="C101" s="151" t="s">
        <v>222</v>
      </c>
      <c r="D101" s="528">
        <f>'Data (Layer 1)'!F101/'Data (Layer 1)'!$AH$107*100</f>
        <v>1.2322887933249953</v>
      </c>
      <c r="E101" s="528">
        <f>'Data (Layer 1)'!G101/'Data (Layer 1)'!$AH$107*100</f>
        <v>7.9209998800692167</v>
      </c>
      <c r="F101" s="528">
        <f>'Data (Layer 1)'!H101/'Data (Layer 1)'!$AH$107*100</f>
        <v>0</v>
      </c>
      <c r="G101" s="528">
        <f>'Data (Layer 1)'!I101/'Data (Layer 1)'!$AH$107*100</f>
        <v>0</v>
      </c>
      <c r="H101" s="528">
        <f>'Data (Layer 1)'!J101/'Data (Layer 1)'!$AH$107*100</f>
        <v>0</v>
      </c>
      <c r="I101" s="528">
        <f>'Data (Layer 1)'!K101/'Data (Layer 1)'!$AH$107*100</f>
        <v>0</v>
      </c>
      <c r="J101" s="528">
        <f>'Data (Layer 1)'!L101/'Data (Layer 1)'!$AH$107*100</f>
        <v>0</v>
      </c>
      <c r="K101" s="528">
        <f>'Data (Layer 1)'!M101/'Data (Layer 1)'!$AH$107*100</f>
        <v>0</v>
      </c>
      <c r="L101" s="528">
        <f>'Data (Layer 1)'!N101/'Data (Layer 1)'!$AH$107*100</f>
        <v>0</v>
      </c>
      <c r="M101" s="528">
        <f>'Data (Layer 1)'!O101/'Data (Layer 1)'!$AH$107*100</f>
        <v>0</v>
      </c>
      <c r="N101" s="528">
        <f>'Data (Layer 1)'!P101/'Data (Layer 1)'!$AH$107*100</f>
        <v>0</v>
      </c>
      <c r="O101" s="528">
        <f>'Data (Layer 1)'!Q101/'Data (Layer 1)'!$AH$107*100</f>
        <v>0</v>
      </c>
      <c r="P101" s="528">
        <f>'Data (Layer 1)'!R101/'Data (Layer 1)'!$AH$107*100</f>
        <v>9.1532886733942131</v>
      </c>
      <c r="Q101" s="528">
        <f>'Data (Layer 1)'!S101/'Data (Layer 1)'!$AH$107*100</f>
        <v>0</v>
      </c>
      <c r="R101" s="528">
        <f>'Data (Layer 1)'!T101/'Data (Layer 1)'!$AH$107*100</f>
        <v>0</v>
      </c>
      <c r="S101" s="528">
        <f>'Data (Layer 1)'!U101/'Data (Layer 1)'!$AH$107*100</f>
        <v>0</v>
      </c>
      <c r="T101" s="528">
        <f>'Data (Layer 1)'!V101/'Data (Layer 1)'!$AH$107*100</f>
        <v>0</v>
      </c>
      <c r="U101" s="528">
        <f>'Data (Layer 1)'!W101/'Data (Layer 1)'!$AH$107*100</f>
        <v>0</v>
      </c>
      <c r="V101" s="528">
        <f>'Data (Layer 1)'!X101/'Data (Layer 1)'!$AH$107*100</f>
        <v>0</v>
      </c>
      <c r="W101" s="528">
        <f>'Data (Layer 1)'!Y101/'Data (Layer 1)'!$AH$107*100</f>
        <v>0</v>
      </c>
      <c r="X101" s="528">
        <f>'Data (Layer 1)'!Z101/'Data (Layer 1)'!$AH$107*100</f>
        <v>0</v>
      </c>
      <c r="Y101" s="528">
        <f>'Data (Layer 1)'!AA101/'Data (Layer 1)'!$AH$107*100</f>
        <v>0</v>
      </c>
      <c r="Z101" s="528">
        <f>'Data (Layer 1)'!AB101/'Data (Layer 1)'!$AH$107*100</f>
        <v>0</v>
      </c>
      <c r="AA101" s="528">
        <f>'Data (Layer 1)'!AC101/'Data (Layer 1)'!$AH$107*100</f>
        <v>0</v>
      </c>
      <c r="AB101" s="528">
        <f>'Data (Layer 1)'!AD101/'Data (Layer 1)'!$AH$107*100</f>
        <v>0</v>
      </c>
      <c r="AC101" s="528">
        <f>'Data (Layer 1)'!AE101/'Data (Layer 1)'!$AH$107*100</f>
        <v>0</v>
      </c>
      <c r="AD101" s="528">
        <f>'Data (Layer 1)'!AF101/'Data (Layer 1)'!$AH$107*100</f>
        <v>-2.5699453458289789E-3</v>
      </c>
      <c r="AE101" s="528">
        <f>'Data (Layer 1)'!AG101/'Data (Layer 1)'!$AH$107*100</f>
        <v>-2.5699453458289789E-3</v>
      </c>
      <c r="AF101" s="442">
        <f>'Data (Layer 1)'!AH101/'Data (Layer 1)'!$AH$107*100</f>
        <v>9.1507187280483837</v>
      </c>
      <c r="AH101" s="30"/>
      <c r="AI101" s="30"/>
      <c r="AJ101" s="30"/>
      <c r="AK101" s="30"/>
      <c r="AL101" s="30"/>
      <c r="AM101" s="30"/>
    </row>
    <row r="102" spans="1:39" x14ac:dyDescent="0.2">
      <c r="A102" s="80" t="s">
        <v>103</v>
      </c>
      <c r="B102" s="88"/>
      <c r="C102" s="151" t="s">
        <v>222</v>
      </c>
      <c r="D102" s="528">
        <f>'Data (Layer 1)'!F102/'Data (Layer 1)'!$AH$107*100</f>
        <v>0</v>
      </c>
      <c r="E102" s="528">
        <f>'Data (Layer 1)'!G102/'Data (Layer 1)'!$AH$107*100</f>
        <v>7.4528415029040382E-2</v>
      </c>
      <c r="F102" s="528">
        <f>'Data (Layer 1)'!H102/'Data (Layer 1)'!$AH$107*100</f>
        <v>0</v>
      </c>
      <c r="G102" s="528">
        <f>'Data (Layer 1)'!I102/'Data (Layer 1)'!$AH$107*100</f>
        <v>0</v>
      </c>
      <c r="H102" s="528">
        <f>'Data (Layer 1)'!J102/'Data (Layer 1)'!$AH$107*100</f>
        <v>0</v>
      </c>
      <c r="I102" s="528">
        <f>'Data (Layer 1)'!K102/'Data (Layer 1)'!$AH$107*100</f>
        <v>0</v>
      </c>
      <c r="J102" s="528">
        <f>'Data (Layer 1)'!L102/'Data (Layer 1)'!$AH$107*100</f>
        <v>0</v>
      </c>
      <c r="K102" s="528">
        <f>'Data (Layer 1)'!M102/'Data (Layer 1)'!$AH$107*100</f>
        <v>0</v>
      </c>
      <c r="L102" s="528">
        <f>'Data (Layer 1)'!N102/'Data (Layer 1)'!$AH$107*100</f>
        <v>0</v>
      </c>
      <c r="M102" s="528">
        <f>'Data (Layer 1)'!O102/'Data (Layer 1)'!$AH$107*100</f>
        <v>0</v>
      </c>
      <c r="N102" s="528">
        <f>'Data (Layer 1)'!P102/'Data (Layer 1)'!$AH$107*100</f>
        <v>0</v>
      </c>
      <c r="O102" s="528">
        <f>'Data (Layer 1)'!Q102/'Data (Layer 1)'!$AH$107*100</f>
        <v>0</v>
      </c>
      <c r="P102" s="528">
        <f>'Data (Layer 1)'!R102/'Data (Layer 1)'!$AH$107*100</f>
        <v>7.4528415029040382E-2</v>
      </c>
      <c r="Q102" s="528">
        <f>'Data (Layer 1)'!S102/'Data (Layer 1)'!$AH$107*100</f>
        <v>0</v>
      </c>
      <c r="R102" s="528">
        <f>'Data (Layer 1)'!T102/'Data (Layer 1)'!$AH$107*100</f>
        <v>0</v>
      </c>
      <c r="S102" s="528">
        <f>'Data (Layer 1)'!U102/'Data (Layer 1)'!$AH$107*100</f>
        <v>0</v>
      </c>
      <c r="T102" s="528">
        <f>'Data (Layer 1)'!V102/'Data (Layer 1)'!$AH$107*100</f>
        <v>0</v>
      </c>
      <c r="U102" s="528">
        <f>'Data (Layer 1)'!W102/'Data (Layer 1)'!$AH$107*100</f>
        <v>0</v>
      </c>
      <c r="V102" s="528">
        <f>'Data (Layer 1)'!X102/'Data (Layer 1)'!$AH$107*100</f>
        <v>0</v>
      </c>
      <c r="W102" s="528">
        <f>'Data (Layer 1)'!Y102/'Data (Layer 1)'!$AH$107*100</f>
        <v>0</v>
      </c>
      <c r="X102" s="528">
        <f>'Data (Layer 1)'!Z102/'Data (Layer 1)'!$AH$107*100</f>
        <v>0</v>
      </c>
      <c r="Y102" s="528">
        <f>'Data (Layer 1)'!AA102/'Data (Layer 1)'!$AH$107*100</f>
        <v>0</v>
      </c>
      <c r="Z102" s="528">
        <f>'Data (Layer 1)'!AB102/'Data (Layer 1)'!$AH$107*100</f>
        <v>0</v>
      </c>
      <c r="AA102" s="528">
        <f>'Data (Layer 1)'!AC102/'Data (Layer 1)'!$AH$107*100</f>
        <v>0</v>
      </c>
      <c r="AB102" s="528">
        <f>'Data (Layer 1)'!AD102/'Data (Layer 1)'!$AH$107*100</f>
        <v>0</v>
      </c>
      <c r="AC102" s="528">
        <f>'Data (Layer 1)'!AE102/'Data (Layer 1)'!$AH$107*100</f>
        <v>0</v>
      </c>
      <c r="AD102" s="528">
        <f>'Data (Layer 1)'!AF102/'Data (Layer 1)'!$AH$107*100</f>
        <v>0</v>
      </c>
      <c r="AE102" s="528">
        <f>'Data (Layer 1)'!AG102/'Data (Layer 1)'!$AH$107*100</f>
        <v>0</v>
      </c>
      <c r="AF102" s="442">
        <f>'Data (Layer 1)'!AH102/'Data (Layer 1)'!$AH$107*100</f>
        <v>7.4528415029040382E-2</v>
      </c>
      <c r="AH102" s="30"/>
      <c r="AI102" s="30"/>
      <c r="AJ102" s="30"/>
      <c r="AK102" s="30"/>
      <c r="AL102" s="30"/>
      <c r="AM102" s="30"/>
    </row>
    <row r="103" spans="1:39" x14ac:dyDescent="0.2">
      <c r="A103" s="80" t="s">
        <v>104</v>
      </c>
      <c r="B103" s="88"/>
      <c r="C103" s="151" t="s">
        <v>222</v>
      </c>
      <c r="D103" s="528">
        <f>'Data (Layer 1)'!F103/'Data (Layer 1)'!$AH$107*100</f>
        <v>1.1564754056230404E-2</v>
      </c>
      <c r="E103" s="528">
        <f>'Data (Layer 1)'!G103/'Data (Layer 1)'!$AH$107*100</f>
        <v>4.5291003477992708</v>
      </c>
      <c r="F103" s="528">
        <f>'Data (Layer 1)'!H103/'Data (Layer 1)'!$AH$107*100</f>
        <v>0</v>
      </c>
      <c r="G103" s="528">
        <f>'Data (Layer 1)'!I103/'Data (Layer 1)'!$AH$107*100</f>
        <v>0</v>
      </c>
      <c r="H103" s="528">
        <f>'Data (Layer 1)'!J103/'Data (Layer 1)'!$AH$107*100</f>
        <v>0</v>
      </c>
      <c r="I103" s="528">
        <f>'Data (Layer 1)'!K103/'Data (Layer 1)'!$AH$107*100</f>
        <v>0</v>
      </c>
      <c r="J103" s="528">
        <f>'Data (Layer 1)'!L103/'Data (Layer 1)'!$AH$107*100</f>
        <v>0</v>
      </c>
      <c r="K103" s="528">
        <f>'Data (Layer 1)'!M103/'Data (Layer 1)'!$AH$107*100</f>
        <v>0</v>
      </c>
      <c r="L103" s="528">
        <f>'Data (Layer 1)'!N103/'Data (Layer 1)'!$AH$107*100</f>
        <v>0.33537786763068173</v>
      </c>
      <c r="M103" s="528">
        <f>'Data (Layer 1)'!O103/'Data (Layer 1)'!$AH$107*100</f>
        <v>0</v>
      </c>
      <c r="N103" s="528">
        <f>'Data (Layer 1)'!P103/'Data (Layer 1)'!$AH$107*100</f>
        <v>0.33537786763068173</v>
      </c>
      <c r="O103" s="528">
        <f>'Data (Layer 1)'!Q103/'Data (Layer 1)'!$AH$107*100</f>
        <v>0</v>
      </c>
      <c r="P103" s="528">
        <f>'Data (Layer 1)'!R103/'Data (Layer 1)'!$AH$107*100</f>
        <v>4.876042969486182</v>
      </c>
      <c r="Q103" s="528">
        <f>'Data (Layer 1)'!S103/'Data (Layer 1)'!$AH$107*100</f>
        <v>0</v>
      </c>
      <c r="R103" s="528">
        <f>'Data (Layer 1)'!T103/'Data (Layer 1)'!$AH$107*100</f>
        <v>0</v>
      </c>
      <c r="S103" s="528">
        <f>'Data (Layer 1)'!U103/'Data (Layer 1)'!$AH$107*100</f>
        <v>0</v>
      </c>
      <c r="T103" s="528">
        <f>'Data (Layer 1)'!V103/'Data (Layer 1)'!$AH$107*100</f>
        <v>0</v>
      </c>
      <c r="U103" s="528">
        <f>'Data (Layer 1)'!W103/'Data (Layer 1)'!$AH$107*100</f>
        <v>0</v>
      </c>
      <c r="V103" s="528">
        <f>'Data (Layer 1)'!X103/'Data (Layer 1)'!$AH$107*100</f>
        <v>0</v>
      </c>
      <c r="W103" s="528">
        <f>'Data (Layer 1)'!Y103/'Data (Layer 1)'!$AH$107*100</f>
        <v>0</v>
      </c>
      <c r="X103" s="528">
        <f>'Data (Layer 1)'!Z103/'Data (Layer 1)'!$AH$107*100</f>
        <v>0</v>
      </c>
      <c r="Y103" s="528">
        <f>'Data (Layer 1)'!AA103/'Data (Layer 1)'!$AH$107*100</f>
        <v>0</v>
      </c>
      <c r="Z103" s="528">
        <f>'Data (Layer 1)'!AB103/'Data (Layer 1)'!$AH$107*100</f>
        <v>0</v>
      </c>
      <c r="AA103" s="528">
        <f>'Data (Layer 1)'!AC103/'Data (Layer 1)'!$AH$107*100</f>
        <v>0</v>
      </c>
      <c r="AB103" s="528">
        <f>'Data (Layer 1)'!AD103/'Data (Layer 1)'!$AH$107*100</f>
        <v>0</v>
      </c>
      <c r="AC103" s="528">
        <f>'Data (Layer 1)'!AE103/'Data (Layer 1)'!$AH$107*100</f>
        <v>0</v>
      </c>
      <c r="AD103" s="528">
        <f>'Data (Layer 1)'!AF103/'Data (Layer 1)'!$AH$107*100</f>
        <v>-2.8697723028423595E-2</v>
      </c>
      <c r="AE103" s="528">
        <f>'Data (Layer 1)'!AG103/'Data (Layer 1)'!$AH$107*100</f>
        <v>-2.8697723028423595E-2</v>
      </c>
      <c r="AF103" s="442">
        <f>'Data (Layer 1)'!AH103/'Data (Layer 1)'!$AH$107*100</f>
        <v>4.8473452464577589</v>
      </c>
      <c r="AH103" s="30"/>
      <c r="AI103" s="30"/>
      <c r="AJ103" s="30"/>
      <c r="AK103" s="30"/>
      <c r="AL103" s="30"/>
      <c r="AM103" s="30"/>
    </row>
    <row r="104" spans="1:39" x14ac:dyDescent="0.2">
      <c r="A104" s="80"/>
      <c r="B104" s="88"/>
      <c r="C104" s="151"/>
      <c r="D104" s="424"/>
      <c r="E104" s="425"/>
      <c r="F104" s="425"/>
      <c r="G104" s="426"/>
      <c r="H104" s="427"/>
      <c r="I104" s="428"/>
      <c r="J104" s="428"/>
      <c r="K104" s="428"/>
      <c r="L104" s="428"/>
      <c r="M104" s="429"/>
      <c r="N104" s="430"/>
      <c r="O104" s="425"/>
      <c r="P104" s="431"/>
      <c r="Q104" s="437"/>
      <c r="R104" s="438"/>
      <c r="S104" s="438"/>
      <c r="T104" s="439"/>
      <c r="U104" s="441"/>
      <c r="V104" s="438"/>
      <c r="W104" s="440"/>
      <c r="X104" s="440"/>
      <c r="Y104" s="440"/>
      <c r="Z104" s="440"/>
      <c r="AA104" s="440"/>
      <c r="AB104" s="439"/>
      <c r="AC104" s="425"/>
      <c r="AD104" s="441"/>
      <c r="AE104" s="435"/>
      <c r="AF104" s="442"/>
      <c r="AH104" s="30"/>
      <c r="AI104" s="30"/>
      <c r="AJ104" s="30"/>
      <c r="AK104" s="30"/>
      <c r="AL104" s="30"/>
      <c r="AM104" s="30"/>
    </row>
    <row r="105" spans="1:39" x14ac:dyDescent="0.2">
      <c r="A105" s="38" t="s">
        <v>105</v>
      </c>
      <c r="B105" s="3"/>
      <c r="C105" s="4" t="s">
        <v>222</v>
      </c>
      <c r="D105" s="386">
        <f>'Data (Layer 1)'!F105/'Data (Layer 1)'!$AH$107*100</f>
        <v>0</v>
      </c>
      <c r="E105" s="386">
        <f>'Data (Layer 1)'!G105/'Data (Layer 1)'!$AH$107*100</f>
        <v>2.8269398804118766E-2</v>
      </c>
      <c r="F105" s="386">
        <f>'Data (Layer 1)'!H105/'Data (Layer 1)'!$AH$107*100</f>
        <v>4.45457193277023E-2</v>
      </c>
      <c r="G105" s="386">
        <f>'Data (Layer 1)'!I105/'Data (Layer 1)'!$AH$107*100</f>
        <v>0</v>
      </c>
      <c r="H105" s="386">
        <f>'Data (Layer 1)'!J105/'Data (Layer 1)'!$AH$107*100</f>
        <v>0</v>
      </c>
      <c r="I105" s="386">
        <f>'Data (Layer 1)'!K105/'Data (Layer 1)'!$AH$107*100</f>
        <v>0</v>
      </c>
      <c r="J105" s="386">
        <f>'Data (Layer 1)'!L105/'Data (Layer 1)'!$AH$107*100</f>
        <v>0</v>
      </c>
      <c r="K105" s="386">
        <f>'Data (Layer 1)'!M105/'Data (Layer 1)'!$AH$107*100</f>
        <v>0</v>
      </c>
      <c r="L105" s="386">
        <f>'Data (Layer 1)'!N105/'Data (Layer 1)'!$AH$107*100</f>
        <v>0</v>
      </c>
      <c r="M105" s="386">
        <f>'Data (Layer 1)'!O105/'Data (Layer 1)'!$AH$107*100</f>
        <v>0</v>
      </c>
      <c r="N105" s="386">
        <f>'Data (Layer 1)'!P105/'Data (Layer 1)'!$AH$107*100</f>
        <v>0</v>
      </c>
      <c r="O105" s="386">
        <f>'Data (Layer 1)'!Q105/'Data (Layer 1)'!$AH$107*100</f>
        <v>0.19745746740452652</v>
      </c>
      <c r="P105" s="386">
        <f>'Data (Layer 1)'!R105/'Data (Layer 1)'!$AH$107*100</f>
        <v>0.27027258553634759</v>
      </c>
      <c r="Q105" s="386">
        <f>'Data (Layer 1)'!S105/'Data (Layer 1)'!$AH$107*100</f>
        <v>0.11007932564634125</v>
      </c>
      <c r="R105" s="386">
        <f>'Data (Layer 1)'!T105/'Data (Layer 1)'!$AH$107*100</f>
        <v>0</v>
      </c>
      <c r="S105" s="386">
        <f>'Data (Layer 1)'!U105/'Data (Layer 1)'!$AH$107*100</f>
        <v>0</v>
      </c>
      <c r="T105" s="386">
        <f>'Data (Layer 1)'!V105/'Data (Layer 1)'!$AH$107*100</f>
        <v>-8.0096629945003162E-2</v>
      </c>
      <c r="U105" s="386">
        <f>'Data (Layer 1)'!W105/'Data (Layer 1)'!$AH$107*100</f>
        <v>-8.0096629945003162E-2</v>
      </c>
      <c r="V105" s="386">
        <f>'Data (Layer 1)'!X105/'Data (Layer 1)'!$AH$107*100</f>
        <v>0</v>
      </c>
      <c r="W105" s="386">
        <f>'Data (Layer 1)'!Y105/'Data (Layer 1)'!$AH$107*100</f>
        <v>0</v>
      </c>
      <c r="X105" s="386">
        <f>'Data (Layer 1)'!Z105/'Data (Layer 1)'!$AH$107*100</f>
        <v>0</v>
      </c>
      <c r="Y105" s="386">
        <f>'Data (Layer 1)'!AA105/'Data (Layer 1)'!$AH$107*100</f>
        <v>0</v>
      </c>
      <c r="Z105" s="386">
        <f>'Data (Layer 1)'!AB105/'Data (Layer 1)'!$AH$107*100</f>
        <v>0</v>
      </c>
      <c r="AA105" s="386">
        <f>'Data (Layer 1)'!AC105/'Data (Layer 1)'!$AH$107*100</f>
        <v>0</v>
      </c>
      <c r="AB105" s="386">
        <f>'Data (Layer 1)'!AD105/'Data (Layer 1)'!$AH$107*100</f>
        <v>0</v>
      </c>
      <c r="AC105" s="386">
        <f>'Data (Layer 1)'!AE105/'Data (Layer 1)'!$AH$107*100</f>
        <v>0</v>
      </c>
      <c r="AD105" s="386">
        <f>'Data (Layer 1)'!AF105/'Data (Layer 1)'!$AH$107*100</f>
        <v>0</v>
      </c>
      <c r="AE105" s="386">
        <f>'Data (Layer 1)'!AG105/'Data (Layer 1)'!$AH$107*100</f>
        <v>2.9982695701338088E-2</v>
      </c>
      <c r="AF105" s="344">
        <f>'Data (Layer 1)'!AH105/'Data (Layer 1)'!$AH$107*100</f>
        <v>0.30025528123768569</v>
      </c>
      <c r="AH105" s="30"/>
      <c r="AI105" s="30"/>
      <c r="AJ105" s="30"/>
      <c r="AK105" s="30"/>
      <c r="AL105" s="30"/>
      <c r="AM105" s="30"/>
    </row>
    <row r="106" spans="1:39" ht="13.5" thickBot="1" x14ac:dyDescent="0.25">
      <c r="A106" s="80"/>
      <c r="B106" s="150"/>
      <c r="C106" s="151"/>
      <c r="D106" s="397"/>
      <c r="E106" s="398"/>
      <c r="F106" s="398"/>
      <c r="G106" s="399"/>
      <c r="H106" s="400"/>
      <c r="I106" s="401"/>
      <c r="J106" s="401"/>
      <c r="K106" s="401"/>
      <c r="L106" s="401"/>
      <c r="M106" s="402"/>
      <c r="N106" s="373"/>
      <c r="O106" s="398"/>
      <c r="P106" s="378"/>
      <c r="Q106" s="411"/>
      <c r="R106" s="407"/>
      <c r="S106" s="407"/>
      <c r="T106" s="408"/>
      <c r="U106" s="398"/>
      <c r="V106" s="407"/>
      <c r="W106" s="401"/>
      <c r="X106" s="401"/>
      <c r="Y106" s="401"/>
      <c r="Z106" s="401"/>
      <c r="AA106" s="401"/>
      <c r="AB106" s="408"/>
      <c r="AC106" s="398"/>
      <c r="AD106" s="398"/>
      <c r="AE106" s="443"/>
      <c r="AF106" s="385"/>
      <c r="AH106" s="30"/>
      <c r="AI106" s="30"/>
      <c r="AJ106" s="30"/>
      <c r="AK106" s="30"/>
      <c r="AL106" s="30"/>
      <c r="AM106" s="30"/>
    </row>
    <row r="107" spans="1:39" s="18" customFormat="1" ht="19.5" thickTop="1" thickBot="1" x14ac:dyDescent="0.3">
      <c r="A107" s="39" t="s">
        <v>106</v>
      </c>
      <c r="B107" s="12"/>
      <c r="C107" s="13"/>
      <c r="D107" s="444">
        <f>'Data (Layer 1)'!F107/'Data (Layer 1)'!$AH$107*100</f>
        <v>2.8342213922250585</v>
      </c>
      <c r="E107" s="444">
        <f>'Data (Layer 1)'!G107/'Data (Layer 1)'!$AH$107*100</f>
        <v>14.85000085664845</v>
      </c>
      <c r="F107" s="444">
        <f>'Data (Layer 1)'!H107/'Data (Layer 1)'!$AH$107*100</f>
        <v>56.981684856168727</v>
      </c>
      <c r="G107" s="444">
        <f>'Data (Layer 1)'!I107/'Data (Layer 1)'!$AH$107*100</f>
        <v>1.1153562800897767</v>
      </c>
      <c r="H107" s="444">
        <f>'Data (Layer 1)'!J107/'Data (Layer 1)'!$AH$107*100</f>
        <v>0</v>
      </c>
      <c r="I107" s="444">
        <f>'Data (Layer 1)'!K107/'Data (Layer 1)'!$AH$107*100</f>
        <v>3.5696540853564516</v>
      </c>
      <c r="J107" s="444">
        <f>'Data (Layer 1)'!L107/'Data (Layer 1)'!$AH$107*100</f>
        <v>11.226806243253893</v>
      </c>
      <c r="K107" s="444">
        <f>'Data (Layer 1)'!M107/'Data (Layer 1)'!$AH$107*100</f>
        <v>1.2798327822228313</v>
      </c>
      <c r="L107" s="444">
        <f>'Data (Layer 1)'!N107/'Data (Layer 1)'!$AH$107*100</f>
        <v>1.6953072797985165</v>
      </c>
      <c r="M107" s="444">
        <f>'Data (Layer 1)'!O107/'Data (Layer 1)'!$AH$107*100</f>
        <v>0.24928469854541094</v>
      </c>
      <c r="N107" s="444">
        <f>'Data (Layer 1)'!P107/'Data (Layer 1)'!$AH$107*100</f>
        <v>19.13624136926688</v>
      </c>
      <c r="O107" s="444">
        <f>'Data (Layer 1)'!Q107/'Data (Layer 1)'!$AH$107*100</f>
        <v>5.1343224767419944</v>
      </c>
      <c r="P107" s="444">
        <f>'Data (Layer 1)'!R107/'Data (Layer 1)'!$AH$107*100</f>
        <v>98.936470951051106</v>
      </c>
      <c r="Q107" s="444">
        <f>'Data (Layer 1)'!S107/'Data (Layer 1)'!$AH$107*100</f>
        <v>0.68403378621481314</v>
      </c>
      <c r="R107" s="444">
        <f>'Data (Layer 1)'!T107/'Data (Layer 1)'!$AH$107*100</f>
        <v>-1.1397707608751522</v>
      </c>
      <c r="S107" s="444">
        <f>'Data (Layer 1)'!U107/'Data (Layer 1)'!$AH$107*100</f>
        <v>-0.48828961570750601</v>
      </c>
      <c r="T107" s="444">
        <f>'Data (Layer 1)'!V107/'Data (Layer 1)'!$AH$107*100</f>
        <v>-0.35508078194870391</v>
      </c>
      <c r="U107" s="444">
        <f>'Data (Layer 1)'!W107/'Data (Layer 1)'!$AH$107*100</f>
        <v>-1.9831411585313621</v>
      </c>
      <c r="V107" s="444">
        <f>'Data (Layer 1)'!X107/'Data (Layer 1)'!$AH$107*100</f>
        <v>0</v>
      </c>
      <c r="W107" s="444">
        <f>'Data (Layer 1)'!Y107/'Data (Layer 1)'!$AH$107*100</f>
        <v>0.12764061884283928</v>
      </c>
      <c r="X107" s="444">
        <f>'Data (Layer 1)'!Z107/'Data (Layer 1)'!$AH$107*100</f>
        <v>0</v>
      </c>
      <c r="Y107" s="444">
        <f>'Data (Layer 1)'!AA107/'Data (Layer 1)'!$AH$107*100</f>
        <v>0</v>
      </c>
      <c r="Z107" s="444">
        <f>'Data (Layer 1)'!AB107/'Data (Layer 1)'!$AH$107*100</f>
        <v>0</v>
      </c>
      <c r="AA107" s="444">
        <f>'Data (Layer 1)'!AC107/'Data (Layer 1)'!$AH$107*100</f>
        <v>2.3827676598077678</v>
      </c>
      <c r="AB107" s="444">
        <f>'Data (Layer 1)'!AD107/'Data (Layer 1)'!$AH$107*100</f>
        <v>-0.10536775917898812</v>
      </c>
      <c r="AC107" s="444">
        <f>'Data (Layer 1)'!AE107/'Data (Layer 1)'!$AH$107*100</f>
        <v>2.4050405194716191</v>
      </c>
      <c r="AD107" s="444">
        <f>'Data (Layer 1)'!AF107/'Data (Layer 1)'!$AH$107*100</f>
        <v>-4.2404098206178152E-2</v>
      </c>
      <c r="AE107" s="444">
        <f>'Data (Layer 1)'!AG107/'Data (Layer 1)'!$AH$107*100</f>
        <v>1.0635290489488924</v>
      </c>
      <c r="AF107" s="444">
        <f>'Data (Layer 1)'!AH107/'Data (Layer 1)'!$AH$107*100</f>
        <v>100</v>
      </c>
      <c r="AH107" s="33"/>
      <c r="AI107" s="34"/>
      <c r="AJ107" s="34"/>
      <c r="AK107" s="34"/>
      <c r="AL107" s="34"/>
      <c r="AM107" s="34"/>
    </row>
    <row r="108" spans="1:39" ht="13.5" thickTop="1" x14ac:dyDescent="0.2">
      <c r="A108" s="164"/>
      <c r="B108" s="165"/>
      <c r="C108" s="166"/>
      <c r="D108" s="445"/>
      <c r="E108" s="446"/>
      <c r="F108" s="446"/>
      <c r="G108" s="447"/>
      <c r="H108" s="448"/>
      <c r="I108" s="449"/>
      <c r="J108" s="449"/>
      <c r="K108" s="449"/>
      <c r="L108" s="449"/>
      <c r="M108" s="450"/>
      <c r="N108" s="359"/>
      <c r="O108" s="446"/>
      <c r="P108" s="364"/>
      <c r="Q108" s="451"/>
      <c r="R108" s="452"/>
      <c r="S108" s="452"/>
      <c r="T108" s="453"/>
      <c r="U108" s="454"/>
      <c r="V108" s="452"/>
      <c r="W108" s="455"/>
      <c r="X108" s="455"/>
      <c r="Y108" s="455"/>
      <c r="Z108" s="455"/>
      <c r="AA108" s="455"/>
      <c r="AB108" s="453"/>
      <c r="AC108" s="454"/>
      <c r="AD108" s="454"/>
      <c r="AE108" s="456"/>
      <c r="AF108" s="457"/>
      <c r="AH108" s="30"/>
      <c r="AI108" s="30"/>
      <c r="AJ108" s="30"/>
      <c r="AK108" s="30"/>
      <c r="AL108" s="30"/>
      <c r="AM108" s="30"/>
    </row>
    <row r="109" spans="1:39" ht="18" x14ac:dyDescent="0.25">
      <c r="A109" s="65" t="s">
        <v>107</v>
      </c>
      <c r="B109" s="150"/>
      <c r="C109" s="151"/>
      <c r="D109" s="397"/>
      <c r="E109" s="398"/>
      <c r="F109" s="398"/>
      <c r="G109" s="399"/>
      <c r="H109" s="400"/>
      <c r="I109" s="401"/>
      <c r="J109" s="401"/>
      <c r="K109" s="401"/>
      <c r="L109" s="401"/>
      <c r="M109" s="402"/>
      <c r="N109" s="373"/>
      <c r="O109" s="398"/>
      <c r="P109" s="378"/>
      <c r="Q109" s="403"/>
      <c r="R109" s="404"/>
      <c r="S109" s="404"/>
      <c r="T109" s="405"/>
      <c r="U109" s="406"/>
      <c r="V109" s="404"/>
      <c r="W109" s="458"/>
      <c r="X109" s="458"/>
      <c r="Y109" s="458"/>
      <c r="Z109" s="458"/>
      <c r="AA109" s="458"/>
      <c r="AB109" s="405"/>
      <c r="AC109" s="406"/>
      <c r="AD109" s="406"/>
      <c r="AE109" s="443"/>
      <c r="AF109" s="385"/>
      <c r="AH109" s="30"/>
      <c r="AI109" s="30"/>
      <c r="AJ109" s="30"/>
      <c r="AK109" s="30"/>
      <c r="AL109" s="30"/>
      <c r="AM109" s="30"/>
    </row>
    <row r="110" spans="1:39" x14ac:dyDescent="0.2">
      <c r="A110" s="180"/>
      <c r="B110" s="150"/>
      <c r="C110" s="151"/>
      <c r="D110" s="397"/>
      <c r="E110" s="398"/>
      <c r="F110" s="398"/>
      <c r="G110" s="399"/>
      <c r="H110" s="400"/>
      <c r="I110" s="401"/>
      <c r="J110" s="401"/>
      <c r="K110" s="401"/>
      <c r="L110" s="401"/>
      <c r="M110" s="402"/>
      <c r="N110" s="373"/>
      <c r="O110" s="398"/>
      <c r="P110" s="378"/>
      <c r="Q110" s="403"/>
      <c r="R110" s="404"/>
      <c r="S110" s="404"/>
      <c r="T110" s="405"/>
      <c r="U110" s="406"/>
      <c r="V110" s="404"/>
      <c r="W110" s="458"/>
      <c r="X110" s="458"/>
      <c r="Y110" s="458"/>
      <c r="Z110" s="458"/>
      <c r="AA110" s="458"/>
      <c r="AB110" s="405"/>
      <c r="AC110" s="406"/>
      <c r="AD110" s="406"/>
      <c r="AE110" s="443"/>
      <c r="AF110" s="385"/>
      <c r="AH110" s="30"/>
      <c r="AI110" s="30"/>
      <c r="AJ110" s="30"/>
      <c r="AK110" s="30"/>
      <c r="AL110" s="30"/>
      <c r="AM110" s="30"/>
    </row>
    <row r="111" spans="1:39" x14ac:dyDescent="0.2">
      <c r="A111" s="38" t="s">
        <v>108</v>
      </c>
      <c r="B111" s="3"/>
      <c r="C111" s="4"/>
      <c r="D111" s="386">
        <f>'Data (Layer 1)'!F111/'Data (Layer 1)'!$AH$157*100</f>
        <v>1.7518460774067539</v>
      </c>
      <c r="E111" s="386">
        <f>'Data (Layer 1)'!G111/'Data (Layer 1)'!$AH$157*100</f>
        <v>3.7289906967978479</v>
      </c>
      <c r="F111" s="386">
        <f>'Data (Layer 1)'!H111/'Data (Layer 1)'!$AH$157*100</f>
        <v>14.017338564599861</v>
      </c>
      <c r="G111" s="386">
        <f>'Data (Layer 1)'!I111/'Data (Layer 1)'!$AH$157*100</f>
        <v>1.2849726729144894E-3</v>
      </c>
      <c r="H111" s="386">
        <f>'Data (Layer 1)'!J111/'Data (Layer 1)'!$AH$157*100</f>
        <v>0</v>
      </c>
      <c r="I111" s="386">
        <f>'Data (Layer 1)'!K111/'Data (Layer 1)'!$AH$157*100</f>
        <v>3.5696540853564516</v>
      </c>
      <c r="J111" s="386">
        <f>'Data (Layer 1)'!L111/'Data (Layer 1)'!$AH$157*100</f>
        <v>0.11821748590813302</v>
      </c>
      <c r="K111" s="386">
        <f>'Data (Layer 1)'!M111/'Data (Layer 1)'!$AH$157*100</f>
        <v>0</v>
      </c>
      <c r="L111" s="386">
        <f>'Data (Layer 1)'!N111/'Data (Layer 1)'!$AH$157*100</f>
        <v>0</v>
      </c>
      <c r="M111" s="386">
        <f>'Data (Layer 1)'!O111/'Data (Layer 1)'!$AH$157*100</f>
        <v>0.24928469854541094</v>
      </c>
      <c r="N111" s="386">
        <f>'Data (Layer 1)'!P111/'Data (Layer 1)'!$AH$157*100</f>
        <v>3.9384412424829094</v>
      </c>
      <c r="O111" s="386">
        <f>'Data (Layer 1)'!Q111/'Data (Layer 1)'!$AH$157*100</f>
        <v>50.05097058269228</v>
      </c>
      <c r="P111" s="386">
        <f>'Data (Layer 1)'!R111/'Data (Layer 1)'!$AH$157*100</f>
        <v>73.487587163979654</v>
      </c>
      <c r="Q111" s="386">
        <f>'Data (Layer 1)'!S111/'Data (Layer 1)'!$AH$157*100</f>
        <v>1.3967652954580498</v>
      </c>
      <c r="R111" s="386">
        <f>'Data (Layer 1)'!T111/'Data (Layer 1)'!$AH$157*100</f>
        <v>0.26684599174190898</v>
      </c>
      <c r="S111" s="386">
        <f>'Data (Layer 1)'!U111/'Data (Layer 1)'!$AH$157*100</f>
        <v>1.16975345657649</v>
      </c>
      <c r="T111" s="386">
        <f>'Data (Layer 1)'!V111/'Data (Layer 1)'!$AH$157*100</f>
        <v>-0.18332276800246716</v>
      </c>
      <c r="U111" s="386">
        <f>'Data (Layer 1)'!W111/'Data (Layer 1)'!$AH$157*100</f>
        <v>1.2532766803159319</v>
      </c>
      <c r="V111" s="386">
        <f>'Data (Layer 1)'!X111/'Data (Layer 1)'!$AH$157*100</f>
        <v>0</v>
      </c>
      <c r="W111" s="386">
        <f>'Data (Layer 1)'!Y111/'Data (Layer 1)'!$AH$157*100</f>
        <v>0</v>
      </c>
      <c r="X111" s="386">
        <f>'Data (Layer 1)'!Z111/'Data (Layer 1)'!$AH$157*100</f>
        <v>0</v>
      </c>
      <c r="Y111" s="386">
        <f>'Data (Layer 1)'!AA111/'Data (Layer 1)'!$AH$157*100</f>
        <v>0</v>
      </c>
      <c r="Z111" s="386">
        <f>'Data (Layer 1)'!AB111/'Data (Layer 1)'!$AH$157*100</f>
        <v>0</v>
      </c>
      <c r="AA111" s="386">
        <f>'Data (Layer 1)'!AC111/'Data (Layer 1)'!$AH$157*100</f>
        <v>0</v>
      </c>
      <c r="AB111" s="386">
        <f>'Data (Layer 1)'!AD111/'Data (Layer 1)'!$AH$157*100</f>
        <v>-0.15805163876848219</v>
      </c>
      <c r="AC111" s="386">
        <f>'Data (Layer 1)'!AE111/'Data (Layer 1)'!$AH$157*100</f>
        <v>-0.15805163876848219</v>
      </c>
      <c r="AD111" s="386">
        <f>'Data (Layer 1)'!AF111/'Data (Layer 1)'!$AH$157*100</f>
        <v>1.7561293196498021E-2</v>
      </c>
      <c r="AE111" s="386">
        <f>'Data (Layer 1)'!AG111/'Data (Layer 1)'!$AH$157*100</f>
        <v>2.5095516302019978</v>
      </c>
      <c r="AF111" s="344">
        <f>'Data (Layer 1)'!AH111/'Data (Layer 1)'!$AH$157*100</f>
        <v>75.997138794181637</v>
      </c>
      <c r="AH111" s="31"/>
      <c r="AI111" s="31"/>
      <c r="AJ111" s="31"/>
      <c r="AK111" s="31"/>
      <c r="AL111" s="30"/>
      <c r="AM111" s="30"/>
    </row>
    <row r="112" spans="1:39" x14ac:dyDescent="0.2">
      <c r="A112" s="87"/>
      <c r="B112" s="88"/>
      <c r="C112" s="89"/>
      <c r="D112" s="387"/>
      <c r="E112" s="388"/>
      <c r="F112" s="388"/>
      <c r="G112" s="343"/>
      <c r="H112" s="390"/>
      <c r="I112" s="391"/>
      <c r="J112" s="391"/>
      <c r="K112" s="391"/>
      <c r="L112" s="391"/>
      <c r="M112" s="392"/>
      <c r="N112" s="388"/>
      <c r="O112" s="388"/>
      <c r="P112" s="351"/>
      <c r="Q112" s="393"/>
      <c r="R112" s="394"/>
      <c r="S112" s="394"/>
      <c r="T112" s="395"/>
      <c r="U112" s="388"/>
      <c r="V112" s="394"/>
      <c r="W112" s="391"/>
      <c r="X112" s="391"/>
      <c r="Y112" s="391"/>
      <c r="Z112" s="391"/>
      <c r="AA112" s="391"/>
      <c r="AB112" s="395"/>
      <c r="AC112" s="388"/>
      <c r="AD112" s="388"/>
      <c r="AE112" s="396"/>
      <c r="AF112" s="357"/>
      <c r="AH112" s="30"/>
      <c r="AI112" s="31"/>
      <c r="AJ112" s="31"/>
      <c r="AK112" s="31"/>
      <c r="AL112" s="30"/>
      <c r="AM112" s="30"/>
    </row>
    <row r="113" spans="1:39" s="19" customFormat="1" x14ac:dyDescent="0.2">
      <c r="A113" s="80" t="s">
        <v>109</v>
      </c>
      <c r="B113" s="81" t="s">
        <v>223</v>
      </c>
      <c r="C113" s="82"/>
      <c r="D113" s="459">
        <f>'Data (Layer 1)'!F113/'Data (Layer 1)'!$AH$157*100</f>
        <v>0</v>
      </c>
      <c r="E113" s="459">
        <f>'Data (Layer 1)'!G113/'Data (Layer 1)'!$AH$157*100</f>
        <v>0</v>
      </c>
      <c r="F113" s="459">
        <f>'Data (Layer 1)'!H113/'Data (Layer 1)'!$AH$157*100</f>
        <v>0</v>
      </c>
      <c r="G113" s="459">
        <f>'Data (Layer 1)'!I113/'Data (Layer 1)'!$AH$157*100</f>
        <v>0</v>
      </c>
      <c r="H113" s="459">
        <f>'Data (Layer 1)'!J113/'Data (Layer 1)'!$AH$157*100</f>
        <v>0</v>
      </c>
      <c r="I113" s="459">
        <f>'Data (Layer 1)'!K113/'Data (Layer 1)'!$AH$157*100</f>
        <v>0</v>
      </c>
      <c r="J113" s="459">
        <f>'Data (Layer 1)'!L113/'Data (Layer 1)'!$AH$157*100</f>
        <v>0</v>
      </c>
      <c r="K113" s="459">
        <f>'Data (Layer 1)'!M113/'Data (Layer 1)'!$AH$157*100</f>
        <v>0</v>
      </c>
      <c r="L113" s="459">
        <f>'Data (Layer 1)'!N113/'Data (Layer 1)'!$AH$157*100</f>
        <v>0</v>
      </c>
      <c r="M113" s="459">
        <f>'Data (Layer 1)'!O113/'Data (Layer 1)'!$AH$157*100</f>
        <v>0</v>
      </c>
      <c r="N113" s="459">
        <f>'Data (Layer 1)'!P113/'Data (Layer 1)'!$AH$157*100</f>
        <v>0</v>
      </c>
      <c r="O113" s="459">
        <f>'Data (Layer 1)'!Q113/'Data (Layer 1)'!$AH$157*100</f>
        <v>49.475731149450887</v>
      </c>
      <c r="P113" s="459">
        <f>'Data (Layer 1)'!R113/'Data (Layer 1)'!$AH$157*100</f>
        <v>49.475731149450887</v>
      </c>
      <c r="Q113" s="459">
        <f>'Data (Layer 1)'!S113/'Data (Layer 1)'!$AH$157*100</f>
        <v>0</v>
      </c>
      <c r="R113" s="459">
        <f>'Data (Layer 1)'!T113/'Data (Layer 1)'!$AH$157*100</f>
        <v>0.1884626586941251</v>
      </c>
      <c r="S113" s="459">
        <f>'Data (Layer 1)'!U113/'Data (Layer 1)'!$AH$157*100</f>
        <v>1.16975345657649</v>
      </c>
      <c r="T113" s="459">
        <f>'Data (Layer 1)'!V113/'Data (Layer 1)'!$AH$157*100</f>
        <v>0</v>
      </c>
      <c r="U113" s="459">
        <f>'Data (Layer 1)'!W113/'Data (Layer 1)'!$AH$157*100</f>
        <v>1.3582161152706151</v>
      </c>
      <c r="V113" s="459">
        <f>'Data (Layer 1)'!X113/'Data (Layer 1)'!$AH$157*100</f>
        <v>0</v>
      </c>
      <c r="W113" s="459">
        <f>'Data (Layer 1)'!Y113/'Data (Layer 1)'!$AH$157*100</f>
        <v>0</v>
      </c>
      <c r="X113" s="459">
        <f>'Data (Layer 1)'!Z113/'Data (Layer 1)'!$AH$157*100</f>
        <v>0</v>
      </c>
      <c r="Y113" s="459">
        <f>'Data (Layer 1)'!AA113/'Data (Layer 1)'!$AH$157*100</f>
        <v>0</v>
      </c>
      <c r="Z113" s="459">
        <f>'Data (Layer 1)'!AB113/'Data (Layer 1)'!$AH$157*100</f>
        <v>0</v>
      </c>
      <c r="AA113" s="459">
        <f>'Data (Layer 1)'!AC113/'Data (Layer 1)'!$AH$157*100</f>
        <v>0</v>
      </c>
      <c r="AB113" s="459">
        <f>'Data (Layer 1)'!AD113/'Data (Layer 1)'!$AH$157*100</f>
        <v>0</v>
      </c>
      <c r="AC113" s="459">
        <f>'Data (Layer 1)'!AE113/'Data (Layer 1)'!$AH$157*100</f>
        <v>0</v>
      </c>
      <c r="AD113" s="459">
        <f>'Data (Layer 1)'!AF113/'Data (Layer 1)'!$AH$157*100</f>
        <v>0</v>
      </c>
      <c r="AE113" s="459">
        <f>'Data (Layer 1)'!AG113/'Data (Layer 1)'!$AH$157*100</f>
        <v>1.3582161152706151</v>
      </c>
      <c r="AF113" s="357">
        <f>'Data (Layer 1)'!AH113/'Data (Layer 1)'!$AH$157*100</f>
        <v>50.833947264721502</v>
      </c>
      <c r="AH113" s="31"/>
      <c r="AI113" s="31"/>
      <c r="AJ113" s="31"/>
      <c r="AK113" s="31"/>
      <c r="AL113" s="30"/>
      <c r="AM113" s="30"/>
    </row>
    <row r="114" spans="1:39" ht="12.75" customHeight="1" x14ac:dyDescent="0.2">
      <c r="A114" s="857" t="s">
        <v>111</v>
      </c>
      <c r="B114" s="81" t="s">
        <v>112</v>
      </c>
      <c r="C114" s="151"/>
      <c r="D114" s="528">
        <f>'Data (Layer 1)'!F114/'Data (Layer 1)'!$AH$157*100</f>
        <v>0</v>
      </c>
      <c r="E114" s="528">
        <f>'Data (Layer 1)'!G114/'Data (Layer 1)'!$AH$157*100</f>
        <v>0</v>
      </c>
      <c r="F114" s="528">
        <f>'Data (Layer 1)'!H114/'Data (Layer 1)'!$AH$157*100</f>
        <v>0</v>
      </c>
      <c r="G114" s="528">
        <f>'Data (Layer 1)'!I114/'Data (Layer 1)'!$AH$157*100</f>
        <v>0</v>
      </c>
      <c r="H114" s="528">
        <f>'Data (Layer 1)'!J114/'Data (Layer 1)'!$AH$157*100</f>
        <v>0</v>
      </c>
      <c r="I114" s="528">
        <f>'Data (Layer 1)'!K114/'Data (Layer 1)'!$AH$157*100</f>
        <v>0</v>
      </c>
      <c r="J114" s="528">
        <f>'Data (Layer 1)'!L114/'Data (Layer 1)'!$AH$157*100</f>
        <v>0</v>
      </c>
      <c r="K114" s="528">
        <f>'Data (Layer 1)'!M114/'Data (Layer 1)'!$AH$157*100</f>
        <v>0</v>
      </c>
      <c r="L114" s="528">
        <f>'Data (Layer 1)'!N114/'Data (Layer 1)'!$AH$157*100</f>
        <v>0</v>
      </c>
      <c r="M114" s="528">
        <f>'Data (Layer 1)'!O114/'Data (Layer 1)'!$AH$157*100</f>
        <v>0</v>
      </c>
      <c r="N114" s="528">
        <f>'Data (Layer 1)'!P114/'Data (Layer 1)'!$AH$157*100</f>
        <v>0</v>
      </c>
      <c r="O114" s="528">
        <f>'Data (Layer 1)'!Q114/'Data (Layer 1)'!$AH$157*100</f>
        <v>5.8367742046019151</v>
      </c>
      <c r="P114" s="528">
        <f>'Data (Layer 1)'!R114/'Data (Layer 1)'!$AH$157*100</f>
        <v>5.8367742046019151</v>
      </c>
      <c r="Q114" s="528">
        <f>'Data (Layer 1)'!S114/'Data (Layer 1)'!$AH$157*100</f>
        <v>0</v>
      </c>
      <c r="R114" s="528">
        <f>'Data (Layer 1)'!T114/'Data (Layer 1)'!$AH$157*100</f>
        <v>0</v>
      </c>
      <c r="S114" s="528">
        <f>'Data (Layer 1)'!U114/'Data (Layer 1)'!$AH$157*100</f>
        <v>0</v>
      </c>
      <c r="T114" s="528">
        <f>'Data (Layer 1)'!V114/'Data (Layer 1)'!$AH$157*100</f>
        <v>0</v>
      </c>
      <c r="U114" s="528">
        <f>'Data (Layer 1)'!W114/'Data (Layer 1)'!$AH$157*100</f>
        <v>0</v>
      </c>
      <c r="V114" s="528">
        <f>'Data (Layer 1)'!X114/'Data (Layer 1)'!$AH$157*100</f>
        <v>0</v>
      </c>
      <c r="W114" s="528">
        <f>'Data (Layer 1)'!Y114/'Data (Layer 1)'!$AH$157*100</f>
        <v>0</v>
      </c>
      <c r="X114" s="528">
        <f>'Data (Layer 1)'!Z114/'Data (Layer 1)'!$AH$157*100</f>
        <v>0</v>
      </c>
      <c r="Y114" s="528">
        <f>'Data (Layer 1)'!AA114/'Data (Layer 1)'!$AH$157*100</f>
        <v>0</v>
      </c>
      <c r="Z114" s="528">
        <f>'Data (Layer 1)'!AB114/'Data (Layer 1)'!$AH$157*100</f>
        <v>0</v>
      </c>
      <c r="AA114" s="528">
        <f>'Data (Layer 1)'!AC114/'Data (Layer 1)'!$AH$157*100</f>
        <v>0</v>
      </c>
      <c r="AB114" s="528">
        <f>'Data (Layer 1)'!AD114/'Data (Layer 1)'!$AH$157*100</f>
        <v>0</v>
      </c>
      <c r="AC114" s="528">
        <f>'Data (Layer 1)'!AE114/'Data (Layer 1)'!$AH$157*100</f>
        <v>0</v>
      </c>
      <c r="AD114" s="528">
        <f>'Data (Layer 1)'!AF114/'Data (Layer 1)'!$AH$157*100</f>
        <v>0</v>
      </c>
      <c r="AE114" s="528">
        <f>'Data (Layer 1)'!AG114/'Data (Layer 1)'!$AH$157*100</f>
        <v>0</v>
      </c>
      <c r="AF114" s="385">
        <f>'Data (Layer 1)'!AH114/'Data (Layer 1)'!$AH$157*100</f>
        <v>5.8367742046019151</v>
      </c>
      <c r="AH114" s="30"/>
      <c r="AI114" s="30"/>
      <c r="AJ114" s="30"/>
      <c r="AK114" s="30"/>
      <c r="AL114" s="30"/>
      <c r="AM114" s="30"/>
    </row>
    <row r="115" spans="1:39" x14ac:dyDescent="0.2">
      <c r="A115" s="858"/>
      <c r="B115" s="81" t="s">
        <v>113</v>
      </c>
      <c r="C115" s="151"/>
      <c r="D115" s="528">
        <f>'Data (Layer 1)'!F115/'Data (Layer 1)'!$AH$157*100</f>
        <v>0</v>
      </c>
      <c r="E115" s="528">
        <f>'Data (Layer 1)'!G115/'Data (Layer 1)'!$AH$157*100</f>
        <v>0</v>
      </c>
      <c r="F115" s="528">
        <f>'Data (Layer 1)'!H115/'Data (Layer 1)'!$AH$157*100</f>
        <v>0</v>
      </c>
      <c r="G115" s="528">
        <f>'Data (Layer 1)'!I115/'Data (Layer 1)'!$AH$157*100</f>
        <v>0</v>
      </c>
      <c r="H115" s="528">
        <f>'Data (Layer 1)'!J115/'Data (Layer 1)'!$AH$157*100</f>
        <v>0</v>
      </c>
      <c r="I115" s="528">
        <f>'Data (Layer 1)'!K115/'Data (Layer 1)'!$AH$157*100</f>
        <v>0</v>
      </c>
      <c r="J115" s="528">
        <f>'Data (Layer 1)'!L115/'Data (Layer 1)'!$AH$157*100</f>
        <v>0</v>
      </c>
      <c r="K115" s="528">
        <f>'Data (Layer 1)'!M115/'Data (Layer 1)'!$AH$157*100</f>
        <v>0</v>
      </c>
      <c r="L115" s="528">
        <f>'Data (Layer 1)'!N115/'Data (Layer 1)'!$AH$157*100</f>
        <v>0</v>
      </c>
      <c r="M115" s="528">
        <f>'Data (Layer 1)'!O115/'Data (Layer 1)'!$AH$157*100</f>
        <v>0</v>
      </c>
      <c r="N115" s="528">
        <f>'Data (Layer 1)'!P115/'Data (Layer 1)'!$AH$157*100</f>
        <v>0</v>
      </c>
      <c r="O115" s="528">
        <f>'Data (Layer 1)'!Q115/'Data (Layer 1)'!$AH$157*100</f>
        <v>2.3673479877327943</v>
      </c>
      <c r="P115" s="528">
        <f>'Data (Layer 1)'!R115/'Data (Layer 1)'!$AH$157*100</f>
        <v>2.3673479877327943</v>
      </c>
      <c r="Q115" s="528">
        <f>'Data (Layer 1)'!S115/'Data (Layer 1)'!$AH$157*100</f>
        <v>0</v>
      </c>
      <c r="R115" s="528">
        <f>'Data (Layer 1)'!T115/'Data (Layer 1)'!$AH$157*100</f>
        <v>0</v>
      </c>
      <c r="S115" s="528">
        <f>'Data (Layer 1)'!U115/'Data (Layer 1)'!$AH$157*100</f>
        <v>0</v>
      </c>
      <c r="T115" s="528">
        <f>'Data (Layer 1)'!V115/'Data (Layer 1)'!$AH$157*100</f>
        <v>0</v>
      </c>
      <c r="U115" s="528">
        <f>'Data (Layer 1)'!W115/'Data (Layer 1)'!$AH$157*100</f>
        <v>0</v>
      </c>
      <c r="V115" s="528">
        <f>'Data (Layer 1)'!X115/'Data (Layer 1)'!$AH$157*100</f>
        <v>0</v>
      </c>
      <c r="W115" s="528">
        <f>'Data (Layer 1)'!Y115/'Data (Layer 1)'!$AH$157*100</f>
        <v>0</v>
      </c>
      <c r="X115" s="528">
        <f>'Data (Layer 1)'!Z115/'Data (Layer 1)'!$AH$157*100</f>
        <v>0</v>
      </c>
      <c r="Y115" s="528">
        <f>'Data (Layer 1)'!AA115/'Data (Layer 1)'!$AH$157*100</f>
        <v>0</v>
      </c>
      <c r="Z115" s="528">
        <f>'Data (Layer 1)'!AB115/'Data (Layer 1)'!$AH$157*100</f>
        <v>0</v>
      </c>
      <c r="AA115" s="528">
        <f>'Data (Layer 1)'!AC115/'Data (Layer 1)'!$AH$157*100</f>
        <v>0</v>
      </c>
      <c r="AB115" s="528">
        <f>'Data (Layer 1)'!AD115/'Data (Layer 1)'!$AH$157*100</f>
        <v>0</v>
      </c>
      <c r="AC115" s="528">
        <f>'Data (Layer 1)'!AE115/'Data (Layer 1)'!$AH$157*100</f>
        <v>0</v>
      </c>
      <c r="AD115" s="528">
        <f>'Data (Layer 1)'!AF115/'Data (Layer 1)'!$AH$157*100</f>
        <v>0</v>
      </c>
      <c r="AE115" s="528">
        <f>'Data (Layer 1)'!AG115/'Data (Layer 1)'!$AH$157*100</f>
        <v>0</v>
      </c>
      <c r="AF115" s="385">
        <f>'Data (Layer 1)'!AH115/'Data (Layer 1)'!$AH$157*100</f>
        <v>2.3673479877327943</v>
      </c>
      <c r="AH115" s="30"/>
      <c r="AI115" s="30"/>
      <c r="AJ115" s="30"/>
      <c r="AK115" s="30"/>
      <c r="AL115" s="30"/>
      <c r="AM115" s="30"/>
    </row>
    <row r="116" spans="1:39" x14ac:dyDescent="0.2">
      <c r="A116" s="858"/>
      <c r="B116" s="81" t="s">
        <v>114</v>
      </c>
      <c r="C116" s="191"/>
      <c r="D116" s="528">
        <f>'Data (Layer 1)'!F116/'Data (Layer 1)'!$AH$157*100</f>
        <v>0</v>
      </c>
      <c r="E116" s="528">
        <f>'Data (Layer 1)'!G116/'Data (Layer 1)'!$AH$157*100</f>
        <v>0</v>
      </c>
      <c r="F116" s="528">
        <f>'Data (Layer 1)'!H116/'Data (Layer 1)'!$AH$157*100</f>
        <v>0</v>
      </c>
      <c r="G116" s="528">
        <f>'Data (Layer 1)'!I116/'Data (Layer 1)'!$AH$157*100</f>
        <v>0</v>
      </c>
      <c r="H116" s="528">
        <f>'Data (Layer 1)'!J116/'Data (Layer 1)'!$AH$157*100</f>
        <v>0</v>
      </c>
      <c r="I116" s="528">
        <f>'Data (Layer 1)'!K116/'Data (Layer 1)'!$AH$157*100</f>
        <v>0</v>
      </c>
      <c r="J116" s="528">
        <f>'Data (Layer 1)'!L116/'Data (Layer 1)'!$AH$157*100</f>
        <v>0</v>
      </c>
      <c r="K116" s="528">
        <f>'Data (Layer 1)'!M116/'Data (Layer 1)'!$AH$157*100</f>
        <v>0</v>
      </c>
      <c r="L116" s="528">
        <f>'Data (Layer 1)'!N116/'Data (Layer 1)'!$AH$157*100</f>
        <v>0</v>
      </c>
      <c r="M116" s="528">
        <f>'Data (Layer 1)'!O116/'Data (Layer 1)'!$AH$157*100</f>
        <v>0</v>
      </c>
      <c r="N116" s="528">
        <f>'Data (Layer 1)'!P116/'Data (Layer 1)'!$AH$157*100</f>
        <v>0</v>
      </c>
      <c r="O116" s="528">
        <f>'Data (Layer 1)'!Q116/'Data (Layer 1)'!$AH$157*100</f>
        <v>2.0726609214110714</v>
      </c>
      <c r="P116" s="528">
        <f>'Data (Layer 1)'!R116/'Data (Layer 1)'!$AH$157*100</f>
        <v>2.0726609214110714</v>
      </c>
      <c r="Q116" s="528">
        <f>'Data (Layer 1)'!S116/'Data (Layer 1)'!$AH$157*100</f>
        <v>0</v>
      </c>
      <c r="R116" s="528">
        <f>'Data (Layer 1)'!T116/'Data (Layer 1)'!$AH$157*100</f>
        <v>0</v>
      </c>
      <c r="S116" s="528">
        <f>'Data (Layer 1)'!U116/'Data (Layer 1)'!$AH$157*100</f>
        <v>0</v>
      </c>
      <c r="T116" s="528">
        <f>'Data (Layer 1)'!V116/'Data (Layer 1)'!$AH$157*100</f>
        <v>0</v>
      </c>
      <c r="U116" s="528">
        <f>'Data (Layer 1)'!W116/'Data (Layer 1)'!$AH$157*100</f>
        <v>0</v>
      </c>
      <c r="V116" s="528">
        <f>'Data (Layer 1)'!X116/'Data (Layer 1)'!$AH$157*100</f>
        <v>0</v>
      </c>
      <c r="W116" s="528">
        <f>'Data (Layer 1)'!Y116/'Data (Layer 1)'!$AH$157*100</f>
        <v>0</v>
      </c>
      <c r="X116" s="528">
        <f>'Data (Layer 1)'!Z116/'Data (Layer 1)'!$AH$157*100</f>
        <v>0</v>
      </c>
      <c r="Y116" s="528">
        <f>'Data (Layer 1)'!AA116/'Data (Layer 1)'!$AH$157*100</f>
        <v>0</v>
      </c>
      <c r="Z116" s="528">
        <f>'Data (Layer 1)'!AB116/'Data (Layer 1)'!$AH$157*100</f>
        <v>0</v>
      </c>
      <c r="AA116" s="528">
        <f>'Data (Layer 1)'!AC116/'Data (Layer 1)'!$AH$157*100</f>
        <v>0</v>
      </c>
      <c r="AB116" s="528">
        <f>'Data (Layer 1)'!AD116/'Data (Layer 1)'!$AH$157*100</f>
        <v>0</v>
      </c>
      <c r="AC116" s="528">
        <f>'Data (Layer 1)'!AE116/'Data (Layer 1)'!$AH$157*100</f>
        <v>0</v>
      </c>
      <c r="AD116" s="528">
        <f>'Data (Layer 1)'!AF116/'Data (Layer 1)'!$AH$157*100</f>
        <v>0</v>
      </c>
      <c r="AE116" s="528">
        <f>'Data (Layer 1)'!AG116/'Data (Layer 1)'!$AH$157*100</f>
        <v>0</v>
      </c>
      <c r="AF116" s="385">
        <f>'Data (Layer 1)'!AH116/'Data (Layer 1)'!$AH$157*100</f>
        <v>2.0726609214110714</v>
      </c>
      <c r="AH116" s="30"/>
      <c r="AI116" s="30"/>
      <c r="AJ116" s="30"/>
      <c r="AK116" s="30"/>
      <c r="AL116" s="30"/>
      <c r="AM116" s="30"/>
    </row>
    <row r="117" spans="1:39" x14ac:dyDescent="0.2">
      <c r="A117" s="858"/>
      <c r="B117" s="81" t="s">
        <v>115</v>
      </c>
      <c r="C117" s="191"/>
      <c r="D117" s="528">
        <f>'Data (Layer 1)'!F117/'Data (Layer 1)'!$AH$157*100</f>
        <v>0</v>
      </c>
      <c r="E117" s="528">
        <f>'Data (Layer 1)'!G117/'Data (Layer 1)'!$AH$157*100</f>
        <v>0</v>
      </c>
      <c r="F117" s="528">
        <f>'Data (Layer 1)'!H117/'Data (Layer 1)'!$AH$157*100</f>
        <v>0</v>
      </c>
      <c r="G117" s="528">
        <f>'Data (Layer 1)'!I117/'Data (Layer 1)'!$AH$157*100</f>
        <v>0</v>
      </c>
      <c r="H117" s="528">
        <f>'Data (Layer 1)'!J117/'Data (Layer 1)'!$AH$157*100</f>
        <v>0</v>
      </c>
      <c r="I117" s="528">
        <f>'Data (Layer 1)'!K117/'Data (Layer 1)'!$AH$157*100</f>
        <v>0</v>
      </c>
      <c r="J117" s="528">
        <f>'Data (Layer 1)'!L117/'Data (Layer 1)'!$AH$157*100</f>
        <v>0</v>
      </c>
      <c r="K117" s="528">
        <f>'Data (Layer 1)'!M117/'Data (Layer 1)'!$AH$157*100</f>
        <v>0</v>
      </c>
      <c r="L117" s="528">
        <f>'Data (Layer 1)'!N117/'Data (Layer 1)'!$AH$157*100</f>
        <v>0</v>
      </c>
      <c r="M117" s="528">
        <f>'Data (Layer 1)'!O117/'Data (Layer 1)'!$AH$157*100</f>
        <v>0</v>
      </c>
      <c r="N117" s="528">
        <f>'Data (Layer 1)'!P117/'Data (Layer 1)'!$AH$157*100</f>
        <v>0</v>
      </c>
      <c r="O117" s="528">
        <f>'Data (Layer 1)'!Q117/'Data (Layer 1)'!$AH$157*100</f>
        <v>14.450802679596347</v>
      </c>
      <c r="P117" s="528">
        <f>'Data (Layer 1)'!R117/'Data (Layer 1)'!$AH$157*100</f>
        <v>14.450802679596347</v>
      </c>
      <c r="Q117" s="528">
        <f>'Data (Layer 1)'!S117/'Data (Layer 1)'!$AH$157*100</f>
        <v>0</v>
      </c>
      <c r="R117" s="528">
        <f>'Data (Layer 1)'!T117/'Data (Layer 1)'!$AH$157*100</f>
        <v>0</v>
      </c>
      <c r="S117" s="528">
        <f>'Data (Layer 1)'!U117/'Data (Layer 1)'!$AH$157*100</f>
        <v>0</v>
      </c>
      <c r="T117" s="528">
        <f>'Data (Layer 1)'!V117/'Data (Layer 1)'!$AH$157*100</f>
        <v>0</v>
      </c>
      <c r="U117" s="528">
        <f>'Data (Layer 1)'!W117/'Data (Layer 1)'!$AH$157*100</f>
        <v>0</v>
      </c>
      <c r="V117" s="528">
        <f>'Data (Layer 1)'!X117/'Data (Layer 1)'!$AH$157*100</f>
        <v>0</v>
      </c>
      <c r="W117" s="528">
        <f>'Data (Layer 1)'!Y117/'Data (Layer 1)'!$AH$157*100</f>
        <v>0</v>
      </c>
      <c r="X117" s="528">
        <f>'Data (Layer 1)'!Z117/'Data (Layer 1)'!$AH$157*100</f>
        <v>0</v>
      </c>
      <c r="Y117" s="528">
        <f>'Data (Layer 1)'!AA117/'Data (Layer 1)'!$AH$157*100</f>
        <v>0</v>
      </c>
      <c r="Z117" s="528">
        <f>'Data (Layer 1)'!AB117/'Data (Layer 1)'!$AH$157*100</f>
        <v>0</v>
      </c>
      <c r="AA117" s="528">
        <f>'Data (Layer 1)'!AC117/'Data (Layer 1)'!$AH$157*100</f>
        <v>0</v>
      </c>
      <c r="AB117" s="528">
        <f>'Data (Layer 1)'!AD117/'Data (Layer 1)'!$AH$157*100</f>
        <v>0</v>
      </c>
      <c r="AC117" s="528">
        <f>'Data (Layer 1)'!AE117/'Data (Layer 1)'!$AH$157*100</f>
        <v>0</v>
      </c>
      <c r="AD117" s="528">
        <f>'Data (Layer 1)'!AF117/'Data (Layer 1)'!$AH$157*100</f>
        <v>0</v>
      </c>
      <c r="AE117" s="528">
        <f>'Data (Layer 1)'!AG117/'Data (Layer 1)'!$AH$157*100</f>
        <v>0</v>
      </c>
      <c r="AF117" s="385">
        <f>'Data (Layer 1)'!AH117/'Data (Layer 1)'!$AH$157*100</f>
        <v>14.450802679596347</v>
      </c>
      <c r="AH117" s="30"/>
      <c r="AI117" s="30"/>
      <c r="AJ117" s="30"/>
      <c r="AK117" s="30"/>
      <c r="AL117" s="30"/>
      <c r="AM117" s="30"/>
    </row>
    <row r="118" spans="1:39" x14ac:dyDescent="0.2">
      <c r="A118" s="858"/>
      <c r="B118" s="81" t="s">
        <v>116</v>
      </c>
      <c r="C118" s="191"/>
      <c r="D118" s="528">
        <f>'Data (Layer 1)'!F118/'Data (Layer 1)'!$AH$157*100</f>
        <v>0</v>
      </c>
      <c r="E118" s="528">
        <f>'Data (Layer 1)'!G118/'Data (Layer 1)'!$AH$157*100</f>
        <v>0</v>
      </c>
      <c r="F118" s="528">
        <f>'Data (Layer 1)'!H118/'Data (Layer 1)'!$AH$157*100</f>
        <v>0</v>
      </c>
      <c r="G118" s="528">
        <f>'Data (Layer 1)'!I118/'Data (Layer 1)'!$AH$157*100</f>
        <v>0</v>
      </c>
      <c r="H118" s="528">
        <f>'Data (Layer 1)'!J118/'Data (Layer 1)'!$AH$157*100</f>
        <v>0</v>
      </c>
      <c r="I118" s="528">
        <f>'Data (Layer 1)'!K118/'Data (Layer 1)'!$AH$157*100</f>
        <v>0</v>
      </c>
      <c r="J118" s="528">
        <f>'Data (Layer 1)'!L118/'Data (Layer 1)'!$AH$157*100</f>
        <v>0</v>
      </c>
      <c r="K118" s="528">
        <f>'Data (Layer 1)'!M118/'Data (Layer 1)'!$AH$157*100</f>
        <v>0</v>
      </c>
      <c r="L118" s="528">
        <f>'Data (Layer 1)'!N118/'Data (Layer 1)'!$AH$157*100</f>
        <v>0</v>
      </c>
      <c r="M118" s="528">
        <f>'Data (Layer 1)'!O118/'Data (Layer 1)'!$AH$157*100</f>
        <v>0</v>
      </c>
      <c r="N118" s="528">
        <f>'Data (Layer 1)'!P118/'Data (Layer 1)'!$AH$157*100</f>
        <v>0</v>
      </c>
      <c r="O118" s="528">
        <f>'Data (Layer 1)'!Q118/'Data (Layer 1)'!$AH$157*100</f>
        <v>2.3270855106481405</v>
      </c>
      <c r="P118" s="528">
        <f>'Data (Layer 1)'!R118/'Data (Layer 1)'!$AH$157*100</f>
        <v>2.3270855106481405</v>
      </c>
      <c r="Q118" s="528">
        <f>'Data (Layer 1)'!S118/'Data (Layer 1)'!$AH$157*100</f>
        <v>0</v>
      </c>
      <c r="R118" s="528">
        <f>'Data (Layer 1)'!T118/'Data (Layer 1)'!$AH$157*100</f>
        <v>0</v>
      </c>
      <c r="S118" s="528">
        <f>'Data (Layer 1)'!U118/'Data (Layer 1)'!$AH$157*100</f>
        <v>0</v>
      </c>
      <c r="T118" s="528">
        <f>'Data (Layer 1)'!V118/'Data (Layer 1)'!$AH$157*100</f>
        <v>0</v>
      </c>
      <c r="U118" s="528">
        <f>'Data (Layer 1)'!W118/'Data (Layer 1)'!$AH$157*100</f>
        <v>0</v>
      </c>
      <c r="V118" s="528">
        <f>'Data (Layer 1)'!X118/'Data (Layer 1)'!$AH$157*100</f>
        <v>0</v>
      </c>
      <c r="W118" s="528">
        <f>'Data (Layer 1)'!Y118/'Data (Layer 1)'!$AH$157*100</f>
        <v>0</v>
      </c>
      <c r="X118" s="528">
        <f>'Data (Layer 1)'!Z118/'Data (Layer 1)'!$AH$157*100</f>
        <v>0</v>
      </c>
      <c r="Y118" s="528">
        <f>'Data (Layer 1)'!AA118/'Data (Layer 1)'!$AH$157*100</f>
        <v>0</v>
      </c>
      <c r="Z118" s="528">
        <f>'Data (Layer 1)'!AB118/'Data (Layer 1)'!$AH$157*100</f>
        <v>0</v>
      </c>
      <c r="AA118" s="528">
        <f>'Data (Layer 1)'!AC118/'Data (Layer 1)'!$AH$157*100</f>
        <v>0</v>
      </c>
      <c r="AB118" s="528">
        <f>'Data (Layer 1)'!AD118/'Data (Layer 1)'!$AH$157*100</f>
        <v>0</v>
      </c>
      <c r="AC118" s="528">
        <f>'Data (Layer 1)'!AE118/'Data (Layer 1)'!$AH$157*100</f>
        <v>0</v>
      </c>
      <c r="AD118" s="528">
        <f>'Data (Layer 1)'!AF118/'Data (Layer 1)'!$AH$157*100</f>
        <v>0</v>
      </c>
      <c r="AE118" s="528">
        <f>'Data (Layer 1)'!AG118/'Data (Layer 1)'!$AH$157*100</f>
        <v>0</v>
      </c>
      <c r="AF118" s="385">
        <f>'Data (Layer 1)'!AH118/'Data (Layer 1)'!$AH$157*100</f>
        <v>2.3270855106481405</v>
      </c>
      <c r="AH118" s="30"/>
      <c r="AI118" s="30"/>
      <c r="AJ118" s="30"/>
      <c r="AK118" s="30"/>
      <c r="AL118" s="30"/>
      <c r="AM118" s="30"/>
    </row>
    <row r="119" spans="1:39" x14ac:dyDescent="0.2">
      <c r="A119" s="858"/>
      <c r="B119" s="81" t="s">
        <v>117</v>
      </c>
      <c r="C119" s="191"/>
      <c r="D119" s="528">
        <f>'Data (Layer 1)'!F119/'Data (Layer 1)'!$AH$157*100</f>
        <v>0</v>
      </c>
      <c r="E119" s="528">
        <f>'Data (Layer 1)'!G119/'Data (Layer 1)'!$AH$157*100</f>
        <v>0</v>
      </c>
      <c r="F119" s="528">
        <f>'Data (Layer 1)'!H119/'Data (Layer 1)'!$AH$157*100</f>
        <v>0</v>
      </c>
      <c r="G119" s="528">
        <f>'Data (Layer 1)'!I119/'Data (Layer 1)'!$AH$157*100</f>
        <v>0</v>
      </c>
      <c r="H119" s="528">
        <f>'Data (Layer 1)'!J119/'Data (Layer 1)'!$AH$157*100</f>
        <v>0</v>
      </c>
      <c r="I119" s="528">
        <f>'Data (Layer 1)'!K119/'Data (Layer 1)'!$AH$157*100</f>
        <v>0</v>
      </c>
      <c r="J119" s="528">
        <f>'Data (Layer 1)'!L119/'Data (Layer 1)'!$AH$157*100</f>
        <v>0</v>
      </c>
      <c r="K119" s="528">
        <f>'Data (Layer 1)'!M119/'Data (Layer 1)'!$AH$157*100</f>
        <v>0</v>
      </c>
      <c r="L119" s="528">
        <f>'Data (Layer 1)'!N119/'Data (Layer 1)'!$AH$157*100</f>
        <v>0</v>
      </c>
      <c r="M119" s="528">
        <f>'Data (Layer 1)'!O119/'Data (Layer 1)'!$AH$157*100</f>
        <v>0</v>
      </c>
      <c r="N119" s="528">
        <f>'Data (Layer 1)'!P119/'Data (Layer 1)'!$AH$157*100</f>
        <v>0</v>
      </c>
      <c r="O119" s="528">
        <f>'Data (Layer 1)'!Q119/'Data (Layer 1)'!$AH$157*100</f>
        <v>2.4620076413041616</v>
      </c>
      <c r="P119" s="528">
        <f>'Data (Layer 1)'!R119/'Data (Layer 1)'!$AH$157*100</f>
        <v>2.4620076413041616</v>
      </c>
      <c r="Q119" s="528">
        <f>'Data (Layer 1)'!S119/'Data (Layer 1)'!$AH$157*100</f>
        <v>0</v>
      </c>
      <c r="R119" s="528">
        <f>'Data (Layer 1)'!T119/'Data (Layer 1)'!$AH$157*100</f>
        <v>0</v>
      </c>
      <c r="S119" s="528">
        <f>'Data (Layer 1)'!U119/'Data (Layer 1)'!$AH$157*100</f>
        <v>0</v>
      </c>
      <c r="T119" s="528">
        <f>'Data (Layer 1)'!V119/'Data (Layer 1)'!$AH$157*100</f>
        <v>0</v>
      </c>
      <c r="U119" s="528">
        <f>'Data (Layer 1)'!W119/'Data (Layer 1)'!$AH$157*100</f>
        <v>0</v>
      </c>
      <c r="V119" s="528">
        <f>'Data (Layer 1)'!X119/'Data (Layer 1)'!$AH$157*100</f>
        <v>0</v>
      </c>
      <c r="W119" s="528">
        <f>'Data (Layer 1)'!Y119/'Data (Layer 1)'!$AH$157*100</f>
        <v>0</v>
      </c>
      <c r="X119" s="528">
        <f>'Data (Layer 1)'!Z119/'Data (Layer 1)'!$AH$157*100</f>
        <v>0</v>
      </c>
      <c r="Y119" s="528">
        <f>'Data (Layer 1)'!AA119/'Data (Layer 1)'!$AH$157*100</f>
        <v>0</v>
      </c>
      <c r="Z119" s="528">
        <f>'Data (Layer 1)'!AB119/'Data (Layer 1)'!$AH$157*100</f>
        <v>0</v>
      </c>
      <c r="AA119" s="528">
        <f>'Data (Layer 1)'!AC119/'Data (Layer 1)'!$AH$157*100</f>
        <v>0</v>
      </c>
      <c r="AB119" s="528">
        <f>'Data (Layer 1)'!AD119/'Data (Layer 1)'!$AH$157*100</f>
        <v>0</v>
      </c>
      <c r="AC119" s="528">
        <f>'Data (Layer 1)'!AE119/'Data (Layer 1)'!$AH$157*100</f>
        <v>0</v>
      </c>
      <c r="AD119" s="528">
        <f>'Data (Layer 1)'!AF119/'Data (Layer 1)'!$AH$157*100</f>
        <v>0</v>
      </c>
      <c r="AE119" s="528">
        <f>'Data (Layer 1)'!AG119/'Data (Layer 1)'!$AH$157*100</f>
        <v>0</v>
      </c>
      <c r="AF119" s="385">
        <f>'Data (Layer 1)'!AH119/'Data (Layer 1)'!$AH$157*100</f>
        <v>2.4620076413041616</v>
      </c>
      <c r="AH119" s="30"/>
      <c r="AI119" s="30"/>
      <c r="AJ119" s="30"/>
      <c r="AK119" s="30"/>
      <c r="AL119" s="30"/>
      <c r="AM119" s="30"/>
    </row>
    <row r="120" spans="1:39" x14ac:dyDescent="0.2">
      <c r="A120" s="858"/>
      <c r="B120" s="81" t="s">
        <v>118</v>
      </c>
      <c r="C120" s="191"/>
      <c r="D120" s="528">
        <f>'Data (Layer 1)'!F120/'Data (Layer 1)'!$AH$157*100</f>
        <v>0</v>
      </c>
      <c r="E120" s="528">
        <f>'Data (Layer 1)'!G120/'Data (Layer 1)'!$AH$157*100</f>
        <v>0</v>
      </c>
      <c r="F120" s="528">
        <f>'Data (Layer 1)'!H120/'Data (Layer 1)'!$AH$157*100</f>
        <v>0</v>
      </c>
      <c r="G120" s="528">
        <f>'Data (Layer 1)'!I120/'Data (Layer 1)'!$AH$157*100</f>
        <v>0</v>
      </c>
      <c r="H120" s="528">
        <f>'Data (Layer 1)'!J120/'Data (Layer 1)'!$AH$157*100</f>
        <v>0</v>
      </c>
      <c r="I120" s="528">
        <f>'Data (Layer 1)'!K120/'Data (Layer 1)'!$AH$157*100</f>
        <v>0</v>
      </c>
      <c r="J120" s="528">
        <f>'Data (Layer 1)'!L120/'Data (Layer 1)'!$AH$157*100</f>
        <v>0</v>
      </c>
      <c r="K120" s="528">
        <f>'Data (Layer 1)'!M120/'Data (Layer 1)'!$AH$157*100</f>
        <v>0</v>
      </c>
      <c r="L120" s="528">
        <f>'Data (Layer 1)'!N120/'Data (Layer 1)'!$AH$157*100</f>
        <v>0</v>
      </c>
      <c r="M120" s="528">
        <f>'Data (Layer 1)'!O120/'Data (Layer 1)'!$AH$157*100</f>
        <v>0</v>
      </c>
      <c r="N120" s="528">
        <f>'Data (Layer 1)'!P120/'Data (Layer 1)'!$AH$157*100</f>
        <v>0</v>
      </c>
      <c r="O120" s="528">
        <f>'Data (Layer 1)'!Q120/'Data (Layer 1)'!$AH$157*100</f>
        <v>6.0222385937259064</v>
      </c>
      <c r="P120" s="528">
        <f>'Data (Layer 1)'!R120/'Data (Layer 1)'!$AH$157*100</f>
        <v>6.0222385937259064</v>
      </c>
      <c r="Q120" s="528">
        <f>'Data (Layer 1)'!S120/'Data (Layer 1)'!$AH$157*100</f>
        <v>0</v>
      </c>
      <c r="R120" s="528">
        <f>'Data (Layer 1)'!T120/'Data (Layer 1)'!$AH$157*100</f>
        <v>0</v>
      </c>
      <c r="S120" s="528">
        <f>'Data (Layer 1)'!U120/'Data (Layer 1)'!$AH$157*100</f>
        <v>0</v>
      </c>
      <c r="T120" s="528">
        <f>'Data (Layer 1)'!V120/'Data (Layer 1)'!$AH$157*100</f>
        <v>0</v>
      </c>
      <c r="U120" s="528">
        <f>'Data (Layer 1)'!W120/'Data (Layer 1)'!$AH$157*100</f>
        <v>0</v>
      </c>
      <c r="V120" s="528">
        <f>'Data (Layer 1)'!X120/'Data (Layer 1)'!$AH$157*100</f>
        <v>0</v>
      </c>
      <c r="W120" s="528">
        <f>'Data (Layer 1)'!Y120/'Data (Layer 1)'!$AH$157*100</f>
        <v>0</v>
      </c>
      <c r="X120" s="528">
        <f>'Data (Layer 1)'!Z120/'Data (Layer 1)'!$AH$157*100</f>
        <v>0</v>
      </c>
      <c r="Y120" s="528">
        <f>'Data (Layer 1)'!AA120/'Data (Layer 1)'!$AH$157*100</f>
        <v>0</v>
      </c>
      <c r="Z120" s="528">
        <f>'Data (Layer 1)'!AB120/'Data (Layer 1)'!$AH$157*100</f>
        <v>0</v>
      </c>
      <c r="AA120" s="528">
        <f>'Data (Layer 1)'!AC120/'Data (Layer 1)'!$AH$157*100</f>
        <v>0</v>
      </c>
      <c r="AB120" s="528">
        <f>'Data (Layer 1)'!AD120/'Data (Layer 1)'!$AH$157*100</f>
        <v>0</v>
      </c>
      <c r="AC120" s="528">
        <f>'Data (Layer 1)'!AE120/'Data (Layer 1)'!$AH$157*100</f>
        <v>0</v>
      </c>
      <c r="AD120" s="528">
        <f>'Data (Layer 1)'!AF120/'Data (Layer 1)'!$AH$157*100</f>
        <v>0</v>
      </c>
      <c r="AE120" s="528">
        <f>'Data (Layer 1)'!AG120/'Data (Layer 1)'!$AH$157*100</f>
        <v>0</v>
      </c>
      <c r="AF120" s="385">
        <f>'Data (Layer 1)'!AH120/'Data (Layer 1)'!$AH$157*100</f>
        <v>6.0222385937259064</v>
      </c>
      <c r="AH120" s="30"/>
      <c r="AI120" s="30"/>
      <c r="AJ120" s="30"/>
      <c r="AK120" s="30"/>
      <c r="AL120" s="30"/>
      <c r="AM120" s="30"/>
    </row>
    <row r="121" spans="1:39" x14ac:dyDescent="0.2">
      <c r="A121" s="858"/>
      <c r="B121" s="81" t="s">
        <v>119</v>
      </c>
      <c r="C121" s="191"/>
      <c r="D121" s="528">
        <f>'Data (Layer 1)'!F121/'Data (Layer 1)'!$AH$157*100</f>
        <v>0</v>
      </c>
      <c r="E121" s="528">
        <f>'Data (Layer 1)'!G121/'Data (Layer 1)'!$AH$157*100</f>
        <v>0</v>
      </c>
      <c r="F121" s="528">
        <f>'Data (Layer 1)'!H121/'Data (Layer 1)'!$AH$157*100</f>
        <v>0</v>
      </c>
      <c r="G121" s="528">
        <f>'Data (Layer 1)'!I121/'Data (Layer 1)'!$AH$157*100</f>
        <v>0</v>
      </c>
      <c r="H121" s="528">
        <f>'Data (Layer 1)'!J121/'Data (Layer 1)'!$AH$157*100</f>
        <v>0</v>
      </c>
      <c r="I121" s="528">
        <f>'Data (Layer 1)'!K121/'Data (Layer 1)'!$AH$157*100</f>
        <v>0</v>
      </c>
      <c r="J121" s="528">
        <f>'Data (Layer 1)'!L121/'Data (Layer 1)'!$AH$157*100</f>
        <v>0</v>
      </c>
      <c r="K121" s="528">
        <f>'Data (Layer 1)'!M121/'Data (Layer 1)'!$AH$157*100</f>
        <v>0</v>
      </c>
      <c r="L121" s="528">
        <f>'Data (Layer 1)'!N121/'Data (Layer 1)'!$AH$157*100</f>
        <v>0</v>
      </c>
      <c r="M121" s="528">
        <f>'Data (Layer 1)'!O121/'Data (Layer 1)'!$AH$157*100</f>
        <v>0</v>
      </c>
      <c r="N121" s="528">
        <f>'Data (Layer 1)'!P121/'Data (Layer 1)'!$AH$157*100</f>
        <v>0</v>
      </c>
      <c r="O121" s="528">
        <f>'Data (Layer 1)'!Q121/'Data (Layer 1)'!$AH$157*100</f>
        <v>1.1821748590813304</v>
      </c>
      <c r="P121" s="528">
        <f>'Data (Layer 1)'!R121/'Data (Layer 1)'!$AH$157*100</f>
        <v>1.1821748590813304</v>
      </c>
      <c r="Q121" s="528">
        <f>'Data (Layer 1)'!S121/'Data (Layer 1)'!$AH$157*100</f>
        <v>0</v>
      </c>
      <c r="R121" s="528">
        <f>'Data (Layer 1)'!T121/'Data (Layer 1)'!$AH$157*100</f>
        <v>0</v>
      </c>
      <c r="S121" s="528">
        <f>'Data (Layer 1)'!U121/'Data (Layer 1)'!$AH$157*100</f>
        <v>0</v>
      </c>
      <c r="T121" s="528">
        <f>'Data (Layer 1)'!V121/'Data (Layer 1)'!$AH$157*100</f>
        <v>0</v>
      </c>
      <c r="U121" s="528">
        <f>'Data (Layer 1)'!W121/'Data (Layer 1)'!$AH$157*100</f>
        <v>0</v>
      </c>
      <c r="V121" s="528">
        <f>'Data (Layer 1)'!X121/'Data (Layer 1)'!$AH$157*100</f>
        <v>0</v>
      </c>
      <c r="W121" s="528">
        <f>'Data (Layer 1)'!Y121/'Data (Layer 1)'!$AH$157*100</f>
        <v>0</v>
      </c>
      <c r="X121" s="528">
        <f>'Data (Layer 1)'!Z121/'Data (Layer 1)'!$AH$157*100</f>
        <v>0</v>
      </c>
      <c r="Y121" s="528">
        <f>'Data (Layer 1)'!AA121/'Data (Layer 1)'!$AH$157*100</f>
        <v>0</v>
      </c>
      <c r="Z121" s="528">
        <f>'Data (Layer 1)'!AB121/'Data (Layer 1)'!$AH$157*100</f>
        <v>0</v>
      </c>
      <c r="AA121" s="528">
        <f>'Data (Layer 1)'!AC121/'Data (Layer 1)'!$AH$157*100</f>
        <v>0</v>
      </c>
      <c r="AB121" s="528">
        <f>'Data (Layer 1)'!AD121/'Data (Layer 1)'!$AH$157*100</f>
        <v>0</v>
      </c>
      <c r="AC121" s="528">
        <f>'Data (Layer 1)'!AE121/'Data (Layer 1)'!$AH$157*100</f>
        <v>0</v>
      </c>
      <c r="AD121" s="528">
        <f>'Data (Layer 1)'!AF121/'Data (Layer 1)'!$AH$157*100</f>
        <v>0</v>
      </c>
      <c r="AE121" s="528">
        <f>'Data (Layer 1)'!AG121/'Data (Layer 1)'!$AH$157*100</f>
        <v>0</v>
      </c>
      <c r="AF121" s="385">
        <f>'Data (Layer 1)'!AH121/'Data (Layer 1)'!$AH$157*100</f>
        <v>1.1821748590813304</v>
      </c>
      <c r="AH121" s="30"/>
      <c r="AI121" s="30"/>
      <c r="AJ121" s="30"/>
      <c r="AK121" s="30"/>
      <c r="AL121" s="30"/>
      <c r="AM121" s="30"/>
    </row>
    <row r="122" spans="1:39" x14ac:dyDescent="0.2">
      <c r="A122" s="858"/>
      <c r="B122" s="81" t="s">
        <v>120</v>
      </c>
      <c r="C122" s="191"/>
      <c r="D122" s="528">
        <f>'Data (Layer 1)'!F122/'Data (Layer 1)'!$AH$157*100</f>
        <v>0</v>
      </c>
      <c r="E122" s="528">
        <f>'Data (Layer 1)'!G122/'Data (Layer 1)'!$AH$157*100</f>
        <v>0</v>
      </c>
      <c r="F122" s="528">
        <f>'Data (Layer 1)'!H122/'Data (Layer 1)'!$AH$157*100</f>
        <v>0</v>
      </c>
      <c r="G122" s="528">
        <f>'Data (Layer 1)'!I122/'Data (Layer 1)'!$AH$157*100</f>
        <v>0</v>
      </c>
      <c r="H122" s="528">
        <f>'Data (Layer 1)'!J122/'Data (Layer 1)'!$AH$157*100</f>
        <v>0</v>
      </c>
      <c r="I122" s="528">
        <f>'Data (Layer 1)'!K122/'Data (Layer 1)'!$AH$157*100</f>
        <v>0</v>
      </c>
      <c r="J122" s="528">
        <f>'Data (Layer 1)'!L122/'Data (Layer 1)'!$AH$157*100</f>
        <v>0</v>
      </c>
      <c r="K122" s="528">
        <f>'Data (Layer 1)'!M122/'Data (Layer 1)'!$AH$157*100</f>
        <v>0</v>
      </c>
      <c r="L122" s="528">
        <f>'Data (Layer 1)'!N122/'Data (Layer 1)'!$AH$157*100</f>
        <v>0</v>
      </c>
      <c r="M122" s="528">
        <f>'Data (Layer 1)'!O122/'Data (Layer 1)'!$AH$157*100</f>
        <v>0</v>
      </c>
      <c r="N122" s="528">
        <f>'Data (Layer 1)'!P122/'Data (Layer 1)'!$AH$157*100</f>
        <v>0</v>
      </c>
      <c r="O122" s="528">
        <f>'Data (Layer 1)'!Q122/'Data (Layer 1)'!$AH$157*100</f>
        <v>5.158308633303065</v>
      </c>
      <c r="P122" s="528">
        <f>'Data (Layer 1)'!R122/'Data (Layer 1)'!$AH$157*100</f>
        <v>5.158308633303065</v>
      </c>
      <c r="Q122" s="528">
        <f>'Data (Layer 1)'!S122/'Data (Layer 1)'!$AH$157*100</f>
        <v>0</v>
      </c>
      <c r="R122" s="528">
        <f>'Data (Layer 1)'!T122/'Data (Layer 1)'!$AH$157*100</f>
        <v>0</v>
      </c>
      <c r="S122" s="528">
        <f>'Data (Layer 1)'!U122/'Data (Layer 1)'!$AH$157*100</f>
        <v>0</v>
      </c>
      <c r="T122" s="528">
        <f>'Data (Layer 1)'!V122/'Data (Layer 1)'!$AH$157*100</f>
        <v>0</v>
      </c>
      <c r="U122" s="528">
        <f>'Data (Layer 1)'!W122/'Data (Layer 1)'!$AH$157*100</f>
        <v>0</v>
      </c>
      <c r="V122" s="528">
        <f>'Data (Layer 1)'!X122/'Data (Layer 1)'!$AH$157*100</f>
        <v>0</v>
      </c>
      <c r="W122" s="528">
        <f>'Data (Layer 1)'!Y122/'Data (Layer 1)'!$AH$157*100</f>
        <v>0</v>
      </c>
      <c r="X122" s="528">
        <f>'Data (Layer 1)'!Z122/'Data (Layer 1)'!$AH$157*100</f>
        <v>0</v>
      </c>
      <c r="Y122" s="528">
        <f>'Data (Layer 1)'!AA122/'Data (Layer 1)'!$AH$157*100</f>
        <v>0</v>
      </c>
      <c r="Z122" s="528">
        <f>'Data (Layer 1)'!AB122/'Data (Layer 1)'!$AH$157*100</f>
        <v>0</v>
      </c>
      <c r="AA122" s="528">
        <f>'Data (Layer 1)'!AC122/'Data (Layer 1)'!$AH$157*100</f>
        <v>0</v>
      </c>
      <c r="AB122" s="528">
        <f>'Data (Layer 1)'!AD122/'Data (Layer 1)'!$AH$157*100</f>
        <v>0</v>
      </c>
      <c r="AC122" s="528">
        <f>'Data (Layer 1)'!AE122/'Data (Layer 1)'!$AH$157*100</f>
        <v>0</v>
      </c>
      <c r="AD122" s="528">
        <f>'Data (Layer 1)'!AF122/'Data (Layer 1)'!$AH$157*100</f>
        <v>0</v>
      </c>
      <c r="AE122" s="528">
        <f>'Data (Layer 1)'!AG122/'Data (Layer 1)'!$AH$157*100</f>
        <v>0</v>
      </c>
      <c r="AF122" s="385">
        <f>'Data (Layer 1)'!AH122/'Data (Layer 1)'!$AH$157*100</f>
        <v>5.158308633303065</v>
      </c>
      <c r="AH122" s="30"/>
      <c r="AI122" s="30"/>
      <c r="AJ122" s="30"/>
      <c r="AK122" s="30"/>
      <c r="AL122" s="30"/>
      <c r="AM122" s="30"/>
    </row>
    <row r="123" spans="1:39" x14ac:dyDescent="0.2">
      <c r="A123" s="858"/>
      <c r="B123" s="81" t="s">
        <v>121</v>
      </c>
      <c r="C123" s="191"/>
      <c r="D123" s="528">
        <f>'Data (Layer 1)'!F123/'Data (Layer 1)'!$AH$157*100</f>
        <v>0</v>
      </c>
      <c r="E123" s="528">
        <f>'Data (Layer 1)'!G123/'Data (Layer 1)'!$AH$157*100</f>
        <v>0</v>
      </c>
      <c r="F123" s="528">
        <f>'Data (Layer 1)'!H123/'Data (Layer 1)'!$AH$157*100</f>
        <v>0</v>
      </c>
      <c r="G123" s="528">
        <f>'Data (Layer 1)'!I123/'Data (Layer 1)'!$AH$157*100</f>
        <v>0</v>
      </c>
      <c r="H123" s="528">
        <f>'Data (Layer 1)'!J123/'Data (Layer 1)'!$AH$157*100</f>
        <v>0</v>
      </c>
      <c r="I123" s="528">
        <f>'Data (Layer 1)'!K123/'Data (Layer 1)'!$AH$157*100</f>
        <v>0</v>
      </c>
      <c r="J123" s="528">
        <f>'Data (Layer 1)'!L123/'Data (Layer 1)'!$AH$157*100</f>
        <v>0</v>
      </c>
      <c r="K123" s="528">
        <f>'Data (Layer 1)'!M123/'Data (Layer 1)'!$AH$157*100</f>
        <v>0</v>
      </c>
      <c r="L123" s="528">
        <f>'Data (Layer 1)'!N123/'Data (Layer 1)'!$AH$157*100</f>
        <v>0</v>
      </c>
      <c r="M123" s="528">
        <f>'Data (Layer 1)'!O123/'Data (Layer 1)'!$AH$157*100</f>
        <v>0</v>
      </c>
      <c r="N123" s="528">
        <f>'Data (Layer 1)'!P123/'Data (Layer 1)'!$AH$157*100</f>
        <v>0</v>
      </c>
      <c r="O123" s="528">
        <f>'Data (Layer 1)'!Q123/'Data (Layer 1)'!$AH$157*100</f>
        <v>0.20216903387187965</v>
      </c>
      <c r="P123" s="528">
        <f>'Data (Layer 1)'!R123/'Data (Layer 1)'!$AH$157*100</f>
        <v>0.20216903387187965</v>
      </c>
      <c r="Q123" s="528">
        <f>'Data (Layer 1)'!S123/'Data (Layer 1)'!$AH$157*100</f>
        <v>0</v>
      </c>
      <c r="R123" s="528">
        <f>'Data (Layer 1)'!T123/'Data (Layer 1)'!$AH$157*100</f>
        <v>0</v>
      </c>
      <c r="S123" s="528">
        <f>'Data (Layer 1)'!U123/'Data (Layer 1)'!$AH$157*100</f>
        <v>0</v>
      </c>
      <c r="T123" s="528">
        <f>'Data (Layer 1)'!V123/'Data (Layer 1)'!$AH$157*100</f>
        <v>0</v>
      </c>
      <c r="U123" s="528">
        <f>'Data (Layer 1)'!W123/'Data (Layer 1)'!$AH$157*100</f>
        <v>0</v>
      </c>
      <c r="V123" s="528">
        <f>'Data (Layer 1)'!X123/'Data (Layer 1)'!$AH$157*100</f>
        <v>0</v>
      </c>
      <c r="W123" s="528">
        <f>'Data (Layer 1)'!Y123/'Data (Layer 1)'!$AH$157*100</f>
        <v>0</v>
      </c>
      <c r="X123" s="528">
        <f>'Data (Layer 1)'!Z123/'Data (Layer 1)'!$AH$157*100</f>
        <v>0</v>
      </c>
      <c r="Y123" s="528">
        <f>'Data (Layer 1)'!AA123/'Data (Layer 1)'!$AH$157*100</f>
        <v>0</v>
      </c>
      <c r="Z123" s="528">
        <f>'Data (Layer 1)'!AB123/'Data (Layer 1)'!$AH$157*100</f>
        <v>0</v>
      </c>
      <c r="AA123" s="528">
        <f>'Data (Layer 1)'!AC123/'Data (Layer 1)'!$AH$157*100</f>
        <v>0</v>
      </c>
      <c r="AB123" s="528">
        <f>'Data (Layer 1)'!AD123/'Data (Layer 1)'!$AH$157*100</f>
        <v>0</v>
      </c>
      <c r="AC123" s="528">
        <f>'Data (Layer 1)'!AE123/'Data (Layer 1)'!$AH$157*100</f>
        <v>0</v>
      </c>
      <c r="AD123" s="528">
        <f>'Data (Layer 1)'!AF123/'Data (Layer 1)'!$AH$157*100</f>
        <v>0</v>
      </c>
      <c r="AE123" s="528">
        <f>'Data (Layer 1)'!AG123/'Data (Layer 1)'!$AH$157*100</f>
        <v>0</v>
      </c>
      <c r="AF123" s="385">
        <f>'Data (Layer 1)'!AH123/'Data (Layer 1)'!$AH$157*100</f>
        <v>0.20216903387187965</v>
      </c>
      <c r="AH123" s="30"/>
      <c r="AI123" s="30"/>
      <c r="AJ123" s="30"/>
      <c r="AK123" s="30"/>
      <c r="AL123" s="30"/>
      <c r="AM123" s="30"/>
    </row>
    <row r="124" spans="1:39" x14ac:dyDescent="0.2">
      <c r="A124" s="858"/>
      <c r="B124" s="81" t="s">
        <v>122</v>
      </c>
      <c r="C124" s="191"/>
      <c r="D124" s="528">
        <f>'Data (Layer 1)'!F124/'Data (Layer 1)'!$AH$157*100</f>
        <v>0</v>
      </c>
      <c r="E124" s="528">
        <f>'Data (Layer 1)'!G124/'Data (Layer 1)'!$AH$157*100</f>
        <v>0</v>
      </c>
      <c r="F124" s="528">
        <f>'Data (Layer 1)'!H124/'Data (Layer 1)'!$AH$157*100</f>
        <v>0</v>
      </c>
      <c r="G124" s="528">
        <f>'Data (Layer 1)'!I124/'Data (Layer 1)'!$AH$157*100</f>
        <v>0</v>
      </c>
      <c r="H124" s="528">
        <f>'Data (Layer 1)'!J124/'Data (Layer 1)'!$AH$157*100</f>
        <v>0</v>
      </c>
      <c r="I124" s="528">
        <f>'Data (Layer 1)'!K124/'Data (Layer 1)'!$AH$157*100</f>
        <v>0</v>
      </c>
      <c r="J124" s="528">
        <f>'Data (Layer 1)'!L124/'Data (Layer 1)'!$AH$157*100</f>
        <v>0</v>
      </c>
      <c r="K124" s="528">
        <f>'Data (Layer 1)'!M124/'Data (Layer 1)'!$AH$157*100</f>
        <v>0</v>
      </c>
      <c r="L124" s="528">
        <f>'Data (Layer 1)'!N124/'Data (Layer 1)'!$AH$157*100</f>
        <v>0</v>
      </c>
      <c r="M124" s="528">
        <f>'Data (Layer 1)'!O124/'Data (Layer 1)'!$AH$157*100</f>
        <v>0</v>
      </c>
      <c r="N124" s="528">
        <f>'Data (Layer 1)'!P124/'Data (Layer 1)'!$AH$157*100</f>
        <v>0</v>
      </c>
      <c r="O124" s="528">
        <f>'Data (Layer 1)'!Q124/'Data (Layer 1)'!$AH$157*100</f>
        <v>3.3790498055408023</v>
      </c>
      <c r="P124" s="528">
        <f>'Data (Layer 1)'!R124/'Data (Layer 1)'!$AH$157*100</f>
        <v>3.3790498055408023</v>
      </c>
      <c r="Q124" s="528">
        <f>'Data (Layer 1)'!S124/'Data (Layer 1)'!$AH$157*100</f>
        <v>0</v>
      </c>
      <c r="R124" s="528">
        <f>'Data (Layer 1)'!T124/'Data (Layer 1)'!$AH$157*100</f>
        <v>0</v>
      </c>
      <c r="S124" s="528">
        <f>'Data (Layer 1)'!U124/'Data (Layer 1)'!$AH$157*100</f>
        <v>0</v>
      </c>
      <c r="T124" s="528">
        <f>'Data (Layer 1)'!V124/'Data (Layer 1)'!$AH$157*100</f>
        <v>0</v>
      </c>
      <c r="U124" s="528">
        <f>'Data (Layer 1)'!W124/'Data (Layer 1)'!$AH$157*100</f>
        <v>0</v>
      </c>
      <c r="V124" s="528">
        <f>'Data (Layer 1)'!X124/'Data (Layer 1)'!$AH$157*100</f>
        <v>0</v>
      </c>
      <c r="W124" s="528">
        <f>'Data (Layer 1)'!Y124/'Data (Layer 1)'!$AH$157*100</f>
        <v>0</v>
      </c>
      <c r="X124" s="528">
        <f>'Data (Layer 1)'!Z124/'Data (Layer 1)'!$AH$157*100</f>
        <v>0</v>
      </c>
      <c r="Y124" s="528">
        <f>'Data (Layer 1)'!AA124/'Data (Layer 1)'!$AH$157*100</f>
        <v>0</v>
      </c>
      <c r="Z124" s="528">
        <f>'Data (Layer 1)'!AB124/'Data (Layer 1)'!$AH$157*100</f>
        <v>0</v>
      </c>
      <c r="AA124" s="528">
        <f>'Data (Layer 1)'!AC124/'Data (Layer 1)'!$AH$157*100</f>
        <v>0</v>
      </c>
      <c r="AB124" s="528">
        <f>'Data (Layer 1)'!AD124/'Data (Layer 1)'!$AH$157*100</f>
        <v>0</v>
      </c>
      <c r="AC124" s="528">
        <f>'Data (Layer 1)'!AE124/'Data (Layer 1)'!$AH$157*100</f>
        <v>0</v>
      </c>
      <c r="AD124" s="528">
        <f>'Data (Layer 1)'!AF124/'Data (Layer 1)'!$AH$157*100</f>
        <v>0</v>
      </c>
      <c r="AE124" s="528">
        <f>'Data (Layer 1)'!AG124/'Data (Layer 1)'!$AH$157*100</f>
        <v>0</v>
      </c>
      <c r="AF124" s="385">
        <f>'Data (Layer 1)'!AH124/'Data (Layer 1)'!$AH$157*100</f>
        <v>3.3790498055408023</v>
      </c>
      <c r="AH124" s="30"/>
      <c r="AI124" s="30"/>
      <c r="AJ124" s="30"/>
      <c r="AK124" s="30"/>
      <c r="AL124" s="30"/>
      <c r="AM124" s="30"/>
    </row>
    <row r="125" spans="1:39" x14ac:dyDescent="0.2">
      <c r="A125" s="858"/>
      <c r="B125" s="81" t="s">
        <v>123</v>
      </c>
      <c r="C125" s="191"/>
      <c r="D125" s="528">
        <f>'Data (Layer 1)'!F125/'Data (Layer 1)'!$AH$157*100</f>
        <v>0</v>
      </c>
      <c r="E125" s="528">
        <f>'Data (Layer 1)'!G125/'Data (Layer 1)'!$AH$157*100</f>
        <v>0</v>
      </c>
      <c r="F125" s="528">
        <f>'Data (Layer 1)'!H125/'Data (Layer 1)'!$AH$157*100</f>
        <v>0</v>
      </c>
      <c r="G125" s="528">
        <f>'Data (Layer 1)'!I125/'Data (Layer 1)'!$AH$157*100</f>
        <v>0</v>
      </c>
      <c r="H125" s="528">
        <f>'Data (Layer 1)'!J125/'Data (Layer 1)'!$AH$157*100</f>
        <v>0</v>
      </c>
      <c r="I125" s="528">
        <f>'Data (Layer 1)'!K125/'Data (Layer 1)'!$AH$157*100</f>
        <v>0</v>
      </c>
      <c r="J125" s="528">
        <f>'Data (Layer 1)'!L125/'Data (Layer 1)'!$AH$157*100</f>
        <v>0</v>
      </c>
      <c r="K125" s="528">
        <f>'Data (Layer 1)'!M125/'Data (Layer 1)'!$AH$157*100</f>
        <v>0</v>
      </c>
      <c r="L125" s="528">
        <f>'Data (Layer 1)'!N125/'Data (Layer 1)'!$AH$157*100</f>
        <v>0</v>
      </c>
      <c r="M125" s="528">
        <f>'Data (Layer 1)'!O125/'Data (Layer 1)'!$AH$157*100</f>
        <v>0</v>
      </c>
      <c r="N125" s="528">
        <f>'Data (Layer 1)'!P125/'Data (Layer 1)'!$AH$157*100</f>
        <v>0</v>
      </c>
      <c r="O125" s="528">
        <f>'Data (Layer 1)'!Q125/'Data (Layer 1)'!$AH$157*100</f>
        <v>3.7311323179193723</v>
      </c>
      <c r="P125" s="528">
        <f>'Data (Layer 1)'!R125/'Data (Layer 1)'!$AH$157*100</f>
        <v>3.7311323179193723</v>
      </c>
      <c r="Q125" s="528">
        <f>'Data (Layer 1)'!S125/'Data (Layer 1)'!$AH$157*100</f>
        <v>0</v>
      </c>
      <c r="R125" s="528">
        <f>'Data (Layer 1)'!T125/'Data (Layer 1)'!$AH$157*100</f>
        <v>0.1884626586941251</v>
      </c>
      <c r="S125" s="528">
        <f>'Data (Layer 1)'!U125/'Data (Layer 1)'!$AH$157*100</f>
        <v>1.16975345657649</v>
      </c>
      <c r="T125" s="528">
        <f>'Data (Layer 1)'!V125/'Data (Layer 1)'!$AH$157*100</f>
        <v>0</v>
      </c>
      <c r="U125" s="528">
        <f>'Data (Layer 1)'!W125/'Data (Layer 1)'!$AH$157*100</f>
        <v>1.3582161152706151</v>
      </c>
      <c r="V125" s="528">
        <f>'Data (Layer 1)'!X125/'Data (Layer 1)'!$AH$157*100</f>
        <v>0</v>
      </c>
      <c r="W125" s="528">
        <f>'Data (Layer 1)'!Y125/'Data (Layer 1)'!$AH$157*100</f>
        <v>0</v>
      </c>
      <c r="X125" s="528">
        <f>'Data (Layer 1)'!Z125/'Data (Layer 1)'!$AH$157*100</f>
        <v>0</v>
      </c>
      <c r="Y125" s="528">
        <f>'Data (Layer 1)'!AA125/'Data (Layer 1)'!$AH$157*100</f>
        <v>0</v>
      </c>
      <c r="Z125" s="528">
        <f>'Data (Layer 1)'!AB125/'Data (Layer 1)'!$AH$157*100</f>
        <v>0</v>
      </c>
      <c r="AA125" s="528">
        <f>'Data (Layer 1)'!AC125/'Data (Layer 1)'!$AH$157*100</f>
        <v>0</v>
      </c>
      <c r="AB125" s="528">
        <f>'Data (Layer 1)'!AD125/'Data (Layer 1)'!$AH$157*100</f>
        <v>0</v>
      </c>
      <c r="AC125" s="528">
        <f>'Data (Layer 1)'!AE125/'Data (Layer 1)'!$AH$157*100</f>
        <v>0</v>
      </c>
      <c r="AD125" s="528">
        <f>'Data (Layer 1)'!AF125/'Data (Layer 1)'!$AH$157*100</f>
        <v>0</v>
      </c>
      <c r="AE125" s="528">
        <f>'Data (Layer 1)'!AG125/'Data (Layer 1)'!$AH$157*100</f>
        <v>1.3582161152706151</v>
      </c>
      <c r="AF125" s="385">
        <f>'Data (Layer 1)'!AH125/'Data (Layer 1)'!$AH$157*100</f>
        <v>5.0893484331899881</v>
      </c>
      <c r="AH125" s="30"/>
      <c r="AI125" s="30"/>
      <c r="AJ125" s="30"/>
      <c r="AK125" s="30"/>
      <c r="AL125" s="30"/>
      <c r="AM125" s="30"/>
    </row>
    <row r="126" spans="1:39" x14ac:dyDescent="0.2">
      <c r="A126" s="190"/>
      <c r="B126" s="81" t="s">
        <v>124</v>
      </c>
      <c r="C126" s="191"/>
      <c r="D126" s="424"/>
      <c r="E126" s="425"/>
      <c r="F126" s="425"/>
      <c r="G126" s="426"/>
      <c r="H126" s="427"/>
      <c r="I126" s="428"/>
      <c r="J126" s="428"/>
      <c r="K126" s="428"/>
      <c r="L126" s="428"/>
      <c r="M126" s="429"/>
      <c r="N126" s="430"/>
      <c r="O126" s="425"/>
      <c r="P126" s="431"/>
      <c r="Q126" s="432"/>
      <c r="R126" s="433"/>
      <c r="S126" s="433"/>
      <c r="T126" s="434"/>
      <c r="U126" s="425"/>
      <c r="V126" s="433"/>
      <c r="W126" s="428"/>
      <c r="X126" s="428"/>
      <c r="Y126" s="428"/>
      <c r="Z126" s="428"/>
      <c r="AA126" s="428"/>
      <c r="AB126" s="434"/>
      <c r="AC126" s="425"/>
      <c r="AD126" s="425"/>
      <c r="AE126" s="435"/>
      <c r="AF126" s="436"/>
      <c r="AH126" s="30"/>
      <c r="AI126" s="30"/>
      <c r="AJ126" s="30"/>
      <c r="AK126" s="30"/>
      <c r="AL126" s="30"/>
      <c r="AM126" s="30"/>
    </row>
    <row r="127" spans="1:39" x14ac:dyDescent="0.2">
      <c r="A127" s="87"/>
      <c r="B127" s="81"/>
      <c r="C127" s="191"/>
      <c r="D127" s="424"/>
      <c r="E127" s="425"/>
      <c r="F127" s="425"/>
      <c r="G127" s="426"/>
      <c r="H127" s="427"/>
      <c r="I127" s="428"/>
      <c r="J127" s="428"/>
      <c r="K127" s="428"/>
      <c r="L127" s="428"/>
      <c r="M127" s="429"/>
      <c r="N127" s="430"/>
      <c r="O127" s="425"/>
      <c r="P127" s="431"/>
      <c r="Q127" s="437"/>
      <c r="R127" s="438"/>
      <c r="S127" s="438"/>
      <c r="T127" s="439"/>
      <c r="U127" s="441"/>
      <c r="V127" s="438"/>
      <c r="W127" s="440"/>
      <c r="X127" s="440"/>
      <c r="Y127" s="440"/>
      <c r="Z127" s="440"/>
      <c r="AA127" s="440"/>
      <c r="AB127" s="439"/>
      <c r="AC127" s="441"/>
      <c r="AD127" s="441"/>
      <c r="AE127" s="460"/>
      <c r="AF127" s="461"/>
      <c r="AH127" s="30"/>
      <c r="AI127" s="30"/>
      <c r="AJ127" s="30"/>
      <c r="AK127" s="30"/>
      <c r="AL127" s="30"/>
      <c r="AM127" s="30"/>
    </row>
    <row r="128" spans="1:39" x14ac:dyDescent="0.2">
      <c r="A128" s="80" t="s">
        <v>125</v>
      </c>
      <c r="B128" s="194"/>
      <c r="C128" s="151" t="s">
        <v>222</v>
      </c>
      <c r="D128" s="459">
        <f>'Data (Layer 1)'!F128/'Data (Layer 1)'!$AH$157*100</f>
        <v>0</v>
      </c>
      <c r="E128" s="459">
        <f>'Data (Layer 1)'!G128/'Data (Layer 1)'!$AH$157*100</f>
        <v>0.3683588329021536</v>
      </c>
      <c r="F128" s="459">
        <f>'Data (Layer 1)'!H128/'Data (Layer 1)'!$AH$157*100</f>
        <v>1.3355149313824592</v>
      </c>
      <c r="G128" s="459">
        <f>'Data (Layer 1)'!I128/'Data (Layer 1)'!$AH$157*100</f>
        <v>1.2849726729144894E-3</v>
      </c>
      <c r="H128" s="459">
        <f>'Data (Layer 1)'!J128/'Data (Layer 1)'!$AH$157*100</f>
        <v>0</v>
      </c>
      <c r="I128" s="459">
        <f>'Data (Layer 1)'!K128/'Data (Layer 1)'!$AH$157*100</f>
        <v>0.17475628351637057</v>
      </c>
      <c r="J128" s="459">
        <f>'Data (Layer 1)'!L128/'Data (Layer 1)'!$AH$157*100</f>
        <v>0.11821748590813302</v>
      </c>
      <c r="K128" s="459">
        <f>'Data (Layer 1)'!M128/'Data (Layer 1)'!$AH$157*100</f>
        <v>0</v>
      </c>
      <c r="L128" s="459">
        <f>'Data (Layer 1)'!N128/'Data (Layer 1)'!$AH$157*100</f>
        <v>0</v>
      </c>
      <c r="M128" s="459">
        <f>'Data (Layer 1)'!O128/'Data (Layer 1)'!$AH$157*100</f>
        <v>0.22872513577877909</v>
      </c>
      <c r="N128" s="459">
        <f>'Data (Layer 1)'!P128/'Data (Layer 1)'!$AH$157*100</f>
        <v>0.52298387787619716</v>
      </c>
      <c r="O128" s="459">
        <f>'Data (Layer 1)'!Q128/'Data (Layer 1)'!$AH$157*100</f>
        <v>3.4265937944386385E-2</v>
      </c>
      <c r="P128" s="459">
        <f>'Data (Layer 1)'!R128/'Data (Layer 1)'!$AH$157*100</f>
        <v>2.2611235801051963</v>
      </c>
      <c r="Q128" s="459">
        <f>'Data (Layer 1)'!S128/'Data (Layer 1)'!$AH$157*100</f>
        <v>0.21202049103089074</v>
      </c>
      <c r="R128" s="459">
        <f>'Data (Layer 1)'!T128/'Data (Layer 1)'!$AH$157*100</f>
        <v>9.4231329347062541E-3</v>
      </c>
      <c r="S128" s="459">
        <f>'Data (Layer 1)'!U128/'Data (Layer 1)'!$AH$157*100</f>
        <v>0</v>
      </c>
      <c r="T128" s="459">
        <f>'Data (Layer 1)'!V128/'Data (Layer 1)'!$AH$157*100</f>
        <v>0</v>
      </c>
      <c r="U128" s="459">
        <f>'Data (Layer 1)'!W128/'Data (Layer 1)'!$AH$157*100</f>
        <v>9.4231329347062541E-3</v>
      </c>
      <c r="V128" s="459">
        <f>'Data (Layer 1)'!X128/'Data (Layer 1)'!$AH$157*100</f>
        <v>0</v>
      </c>
      <c r="W128" s="459">
        <f>'Data (Layer 1)'!Y128/'Data (Layer 1)'!$AH$157*100</f>
        <v>0</v>
      </c>
      <c r="X128" s="459">
        <f>'Data (Layer 1)'!Z128/'Data (Layer 1)'!$AH$157*100</f>
        <v>0</v>
      </c>
      <c r="Y128" s="459">
        <f>'Data (Layer 1)'!AA128/'Data (Layer 1)'!$AH$157*100</f>
        <v>0</v>
      </c>
      <c r="Z128" s="459">
        <f>'Data (Layer 1)'!AB128/'Data (Layer 1)'!$AH$157*100</f>
        <v>0</v>
      </c>
      <c r="AA128" s="459">
        <f>'Data (Layer 1)'!AC128/'Data (Layer 1)'!$AH$157*100</f>
        <v>0</v>
      </c>
      <c r="AB128" s="459">
        <f>'Data (Layer 1)'!AD128/'Data (Layer 1)'!$AH$157*100</f>
        <v>-0.2484280500968013</v>
      </c>
      <c r="AC128" s="459">
        <f>'Data (Layer 1)'!AE128/'Data (Layer 1)'!$AH$157*100</f>
        <v>-0.2484280500968013</v>
      </c>
      <c r="AD128" s="459">
        <f>'Data (Layer 1)'!AF128/'Data (Layer 1)'!$AH$157*100</f>
        <v>1.7132968972193192E-2</v>
      </c>
      <c r="AE128" s="459">
        <f>'Data (Layer 1)'!AG128/'Data (Layer 1)'!$AH$157*100</f>
        <v>-9.8514571590110848E-3</v>
      </c>
      <c r="AF128" s="357">
        <f>'Data (Layer 1)'!AH128/'Data (Layer 1)'!$AH$157*100</f>
        <v>2.251272122946185</v>
      </c>
      <c r="AH128" s="30"/>
      <c r="AI128" s="30"/>
      <c r="AJ128" s="30"/>
      <c r="AK128" s="30"/>
      <c r="AL128" s="30"/>
      <c r="AM128" s="30"/>
    </row>
    <row r="129" spans="1:39" x14ac:dyDescent="0.2">
      <c r="A129" s="80" t="s">
        <v>126</v>
      </c>
      <c r="B129" s="194"/>
      <c r="C129" s="151" t="s">
        <v>222</v>
      </c>
      <c r="D129" s="459">
        <f>'Data (Layer 1)'!F129/'Data (Layer 1)'!$AH$157*100</f>
        <v>1.7518460774067539</v>
      </c>
      <c r="E129" s="459">
        <f>'Data (Layer 1)'!G129/'Data (Layer 1)'!$AH$157*100</f>
        <v>3.3606318638956947</v>
      </c>
      <c r="F129" s="459">
        <f>'Data (Layer 1)'!H129/'Data (Layer 1)'!$AH$157*100</f>
        <v>12.681823633217402</v>
      </c>
      <c r="G129" s="459">
        <f>'Data (Layer 1)'!I129/'Data (Layer 1)'!$AH$157*100</f>
        <v>0</v>
      </c>
      <c r="H129" s="459">
        <f>'Data (Layer 1)'!J129/'Data (Layer 1)'!$AH$157*100</f>
        <v>0</v>
      </c>
      <c r="I129" s="459">
        <f>'Data (Layer 1)'!K129/'Data (Layer 1)'!$AH$157*100</f>
        <v>3.3948978018400808</v>
      </c>
      <c r="J129" s="459">
        <f>'Data (Layer 1)'!L129/'Data (Layer 1)'!$AH$157*100</f>
        <v>0</v>
      </c>
      <c r="K129" s="459">
        <f>'Data (Layer 1)'!M129/'Data (Layer 1)'!$AH$157*100</f>
        <v>0</v>
      </c>
      <c r="L129" s="459">
        <f>'Data (Layer 1)'!N129/'Data (Layer 1)'!$AH$157*100</f>
        <v>0</v>
      </c>
      <c r="M129" s="459">
        <f>'Data (Layer 1)'!O129/'Data (Layer 1)'!$AH$157*100</f>
        <v>2.0559562766631831E-2</v>
      </c>
      <c r="N129" s="459">
        <f>'Data (Layer 1)'!P129/'Data (Layer 1)'!$AH$157*100</f>
        <v>3.4154573646067123</v>
      </c>
      <c r="O129" s="459">
        <f>'Data (Layer 1)'!Q129/'Data (Layer 1)'!$AH$157*100</f>
        <v>0.54097349529700001</v>
      </c>
      <c r="P129" s="459">
        <f>'Data (Layer 1)'!R129/'Data (Layer 1)'!$AH$157*100</f>
        <v>21.750732434423561</v>
      </c>
      <c r="Q129" s="459">
        <f>'Data (Layer 1)'!S129/'Data (Layer 1)'!$AH$157*100</f>
        <v>1.1847448044271591</v>
      </c>
      <c r="R129" s="459">
        <f>'Data (Layer 1)'!T129/'Data (Layer 1)'!$AH$157*100</f>
        <v>6.8960200113077588E-2</v>
      </c>
      <c r="S129" s="459">
        <f>'Data (Layer 1)'!U129/'Data (Layer 1)'!$AH$157*100</f>
        <v>0</v>
      </c>
      <c r="T129" s="459">
        <f>'Data (Layer 1)'!V129/'Data (Layer 1)'!$AH$157*100</f>
        <v>-0.18332276800246716</v>
      </c>
      <c r="U129" s="459">
        <f>'Data (Layer 1)'!W129/'Data (Layer 1)'!$AH$157*100</f>
        <v>-0.11436256788938955</v>
      </c>
      <c r="V129" s="459">
        <f>'Data (Layer 1)'!X129/'Data (Layer 1)'!$AH$157*100</f>
        <v>0</v>
      </c>
      <c r="W129" s="459">
        <f>'Data (Layer 1)'!Y129/'Data (Layer 1)'!$AH$157*100</f>
        <v>0</v>
      </c>
      <c r="X129" s="459">
        <f>'Data (Layer 1)'!Z129/'Data (Layer 1)'!$AH$157*100</f>
        <v>0</v>
      </c>
      <c r="Y129" s="459">
        <f>'Data (Layer 1)'!AA129/'Data (Layer 1)'!$AH$157*100</f>
        <v>0</v>
      </c>
      <c r="Z129" s="459">
        <f>'Data (Layer 1)'!AB129/'Data (Layer 1)'!$AH$157*100</f>
        <v>0</v>
      </c>
      <c r="AA129" s="459">
        <f>'Data (Layer 1)'!AC129/'Data (Layer 1)'!$AH$157*100</f>
        <v>0</v>
      </c>
      <c r="AB129" s="459">
        <f>'Data (Layer 1)'!AD129/'Data (Layer 1)'!$AH$157*100</f>
        <v>9.0376411328319084E-2</v>
      </c>
      <c r="AC129" s="459">
        <f>'Data (Layer 1)'!AE129/'Data (Layer 1)'!$AH$157*100</f>
        <v>9.0376411328319084E-2</v>
      </c>
      <c r="AD129" s="459">
        <f>'Data (Layer 1)'!AF129/'Data (Layer 1)'!$AH$157*100</f>
        <v>4.2832422430482976E-4</v>
      </c>
      <c r="AE129" s="459">
        <f>'Data (Layer 1)'!AG129/'Data (Layer 1)'!$AH$157*100</f>
        <v>1.1611869720903936</v>
      </c>
      <c r="AF129" s="357">
        <f>'Data (Layer 1)'!AH129/'Data (Layer 1)'!$AH$157*100</f>
        <v>22.911919406513956</v>
      </c>
      <c r="AH129" s="30"/>
      <c r="AI129" s="30"/>
      <c r="AJ129" s="30"/>
      <c r="AK129" s="30"/>
      <c r="AL129" s="30"/>
      <c r="AM129" s="30"/>
    </row>
    <row r="130" spans="1:39" x14ac:dyDescent="0.2">
      <c r="A130" s="80"/>
      <c r="B130" s="150"/>
      <c r="C130" s="151"/>
      <c r="D130" s="424"/>
      <c r="E130" s="425"/>
      <c r="F130" s="425"/>
      <c r="G130" s="426"/>
      <c r="H130" s="427"/>
      <c r="I130" s="428"/>
      <c r="J130" s="428"/>
      <c r="K130" s="428"/>
      <c r="L130" s="428"/>
      <c r="M130" s="429"/>
      <c r="N130" s="430"/>
      <c r="O130" s="425"/>
      <c r="P130" s="431"/>
      <c r="Q130" s="437"/>
      <c r="R130" s="438"/>
      <c r="S130" s="438"/>
      <c r="T130" s="439"/>
      <c r="U130" s="441"/>
      <c r="V130" s="438"/>
      <c r="W130" s="440"/>
      <c r="X130" s="440"/>
      <c r="Y130" s="440"/>
      <c r="Z130" s="440"/>
      <c r="AA130" s="440"/>
      <c r="AB130" s="439"/>
      <c r="AC130" s="441"/>
      <c r="AD130" s="441"/>
      <c r="AE130" s="460"/>
      <c r="AF130" s="442"/>
      <c r="AH130" s="30"/>
      <c r="AI130" s="30"/>
      <c r="AJ130" s="30"/>
      <c r="AK130" s="30"/>
      <c r="AL130" s="30"/>
      <c r="AM130" s="30"/>
    </row>
    <row r="131" spans="1:39" s="2" customFormat="1" x14ac:dyDescent="0.2">
      <c r="A131" s="202" t="s">
        <v>127</v>
      </c>
      <c r="B131" s="203"/>
      <c r="C131" s="204" t="s">
        <v>222</v>
      </c>
      <c r="D131" s="386">
        <f>'Data (Layer 1)'!F131/'Data (Layer 1)'!$AH$157*100</f>
        <v>0.96458615313447671</v>
      </c>
      <c r="E131" s="386">
        <f>'Data (Layer 1)'!G131/'Data (Layer 1)'!$AH$157*100</f>
        <v>0.50799253002552813</v>
      </c>
      <c r="F131" s="386">
        <f>'Data (Layer 1)'!H131/'Data (Layer 1)'!$AH$157*100</f>
        <v>10.71924203745267</v>
      </c>
      <c r="G131" s="386">
        <f>'Data (Layer 1)'!I131/'Data (Layer 1)'!$AH$157*100</f>
        <v>0</v>
      </c>
      <c r="H131" s="386">
        <f>'Data (Layer 1)'!J131/'Data (Layer 1)'!$AH$157*100</f>
        <v>0</v>
      </c>
      <c r="I131" s="386">
        <f>'Data (Layer 1)'!K131/'Data (Layer 1)'!$AH$157*100</f>
        <v>0</v>
      </c>
      <c r="J131" s="386">
        <f>'Data (Layer 1)'!L131/'Data (Layer 1)'!$AH$157*100</f>
        <v>0</v>
      </c>
      <c r="K131" s="386">
        <f>'Data (Layer 1)'!M131/'Data (Layer 1)'!$AH$157*100</f>
        <v>0</v>
      </c>
      <c r="L131" s="386">
        <f>'Data (Layer 1)'!N131/'Data (Layer 1)'!$AH$157*100</f>
        <v>4.7115664673531274E-2</v>
      </c>
      <c r="M131" s="386">
        <f>'Data (Layer 1)'!O131/'Data (Layer 1)'!$AH$157*100</f>
        <v>0</v>
      </c>
      <c r="N131" s="386">
        <f>'Data (Layer 1)'!P131/'Data (Layer 1)'!$AH$157*100</f>
        <v>4.7115664673531274E-2</v>
      </c>
      <c r="O131" s="386">
        <f>'Data (Layer 1)'!Q131/'Data (Layer 1)'!$AH$157*100</f>
        <v>11.585741943221342</v>
      </c>
      <c r="P131" s="386">
        <f>'Data (Layer 1)'!R131/'Data (Layer 1)'!$AH$157*100</f>
        <v>23.824678328507549</v>
      </c>
      <c r="Q131" s="386">
        <f>'Data (Layer 1)'!S131/'Data (Layer 1)'!$AH$157*100</f>
        <v>0.20345400654479415</v>
      </c>
      <c r="R131" s="386">
        <f>'Data (Layer 1)'!T131/'Data (Layer 1)'!$AH$157*100</f>
        <v>0</v>
      </c>
      <c r="S131" s="386">
        <f>'Data (Layer 1)'!U131/'Data (Layer 1)'!$AH$157*100</f>
        <v>0</v>
      </c>
      <c r="T131" s="386">
        <f>'Data (Layer 1)'!V131/'Data (Layer 1)'!$AH$157*100</f>
        <v>8.5236520636661137E-2</v>
      </c>
      <c r="U131" s="386">
        <f>'Data (Layer 1)'!W131/'Data (Layer 1)'!$AH$157*100</f>
        <v>8.5236520636661137E-2</v>
      </c>
      <c r="V131" s="386">
        <f>'Data (Layer 1)'!X131/'Data (Layer 1)'!$AH$157*100</f>
        <v>0</v>
      </c>
      <c r="W131" s="386">
        <f>'Data (Layer 1)'!Y131/'Data (Layer 1)'!$AH$157*100</f>
        <v>0</v>
      </c>
      <c r="X131" s="386">
        <f>'Data (Layer 1)'!Z131/'Data (Layer 1)'!$AH$157*100</f>
        <v>0</v>
      </c>
      <c r="Y131" s="386">
        <f>'Data (Layer 1)'!AA131/'Data (Layer 1)'!$AH$157*100</f>
        <v>0</v>
      </c>
      <c r="Z131" s="386">
        <f>'Data (Layer 1)'!AB131/'Data (Layer 1)'!$AH$157*100</f>
        <v>0</v>
      </c>
      <c r="AA131" s="386">
        <f>'Data (Layer 1)'!AC131/'Data (Layer 1)'!$AH$157*100</f>
        <v>0</v>
      </c>
      <c r="AB131" s="386">
        <f>'Data (Layer 1)'!AD131/'Data (Layer 1)'!$AH$157*100</f>
        <v>1.1440540031182005</v>
      </c>
      <c r="AC131" s="386">
        <f>'Data (Layer 1)'!AE131/'Data (Layer 1)'!$AH$157*100</f>
        <v>1.1440540031182005</v>
      </c>
      <c r="AD131" s="386">
        <f>'Data (Layer 1)'!AF131/'Data (Layer 1)'!$AH$157*100</f>
        <v>0</v>
      </c>
      <c r="AE131" s="386">
        <f>'Data (Layer 1)'!AG131/'Data (Layer 1)'!$AH$157*100</f>
        <v>1.4327445302996555</v>
      </c>
      <c r="AF131" s="344">
        <f>'Data (Layer 1)'!AH131/'Data (Layer 1)'!$AH$157*100</f>
        <v>25.257422858807203</v>
      </c>
      <c r="AH131" s="31"/>
      <c r="AI131" s="30"/>
      <c r="AJ131" s="30"/>
      <c r="AK131" s="30"/>
      <c r="AL131" s="30"/>
      <c r="AM131" s="30"/>
    </row>
    <row r="132" spans="1:39" s="2" customFormat="1" x14ac:dyDescent="0.2">
      <c r="A132" s="87"/>
      <c r="B132" s="88"/>
      <c r="C132" s="89"/>
      <c r="D132" s="345"/>
      <c r="E132" s="346"/>
      <c r="F132" s="346"/>
      <c r="G132" s="343"/>
      <c r="H132" s="347"/>
      <c r="I132" s="348"/>
      <c r="J132" s="348"/>
      <c r="K132" s="348"/>
      <c r="L132" s="348"/>
      <c r="M132" s="349"/>
      <c r="N132" s="346"/>
      <c r="O132" s="350"/>
      <c r="P132" s="351"/>
      <c r="Q132" s="352"/>
      <c r="R132" s="353"/>
      <c r="S132" s="353"/>
      <c r="T132" s="354"/>
      <c r="U132" s="350"/>
      <c r="V132" s="353"/>
      <c r="W132" s="355"/>
      <c r="X132" s="355"/>
      <c r="Y132" s="355"/>
      <c r="Z132" s="355"/>
      <c r="AA132" s="355"/>
      <c r="AB132" s="354"/>
      <c r="AC132" s="350"/>
      <c r="AD132" s="350"/>
      <c r="AE132" s="356"/>
      <c r="AF132" s="357"/>
      <c r="AH132" s="30"/>
      <c r="AI132" s="30"/>
      <c r="AJ132" s="30"/>
      <c r="AK132" s="30"/>
      <c r="AL132" s="30"/>
      <c r="AM132" s="30"/>
    </row>
    <row r="133" spans="1:39" s="19" customFormat="1" x14ac:dyDescent="0.2">
      <c r="A133" s="80" t="s">
        <v>128</v>
      </c>
      <c r="B133" s="81" t="s">
        <v>223</v>
      </c>
      <c r="C133" s="82"/>
      <c r="D133" s="459">
        <f>'Data (Layer 1)'!F133/'Data (Layer 1)'!$AH$157*100</f>
        <v>0.96458615313447671</v>
      </c>
      <c r="E133" s="459">
        <f>'Data (Layer 1)'!G133/'Data (Layer 1)'!$AH$157*100</f>
        <v>0.50799253002552813</v>
      </c>
      <c r="F133" s="459">
        <f>'Data (Layer 1)'!H133/'Data (Layer 1)'!$AH$157*100</f>
        <v>9.4338410403138759</v>
      </c>
      <c r="G133" s="459">
        <f>'Data (Layer 1)'!I133/'Data (Layer 1)'!$AH$157*100</f>
        <v>0</v>
      </c>
      <c r="H133" s="459">
        <f>'Data (Layer 1)'!J133/'Data (Layer 1)'!$AH$157*100</f>
        <v>0</v>
      </c>
      <c r="I133" s="459">
        <f>'Data (Layer 1)'!K133/'Data (Layer 1)'!$AH$157*100</f>
        <v>0</v>
      </c>
      <c r="J133" s="459">
        <f>'Data (Layer 1)'!L133/'Data (Layer 1)'!$AH$157*100</f>
        <v>0</v>
      </c>
      <c r="K133" s="459">
        <f>'Data (Layer 1)'!M133/'Data (Layer 1)'!$AH$157*100</f>
        <v>0</v>
      </c>
      <c r="L133" s="459">
        <f>'Data (Layer 1)'!N133/'Data (Layer 1)'!$AH$157*100</f>
        <v>4.7115664673531274E-2</v>
      </c>
      <c r="M133" s="459">
        <f>'Data (Layer 1)'!O133/'Data (Layer 1)'!$AH$157*100</f>
        <v>0</v>
      </c>
      <c r="N133" s="459">
        <f>'Data (Layer 1)'!P133/'Data (Layer 1)'!$AH$157*100</f>
        <v>4.7115664673531274E-2</v>
      </c>
      <c r="O133" s="459">
        <f>'Data (Layer 1)'!Q133/'Data (Layer 1)'!$AH$157*100</f>
        <v>11.286343310432265</v>
      </c>
      <c r="P133" s="459">
        <f>'Data (Layer 1)'!R133/'Data (Layer 1)'!$AH$157*100</f>
        <v>22.239878698579677</v>
      </c>
      <c r="Q133" s="459">
        <f>'Data (Layer 1)'!S133/'Data (Layer 1)'!$AH$157*100</f>
        <v>0.4595918926790824</v>
      </c>
      <c r="R133" s="459">
        <f>'Data (Layer 1)'!T133/'Data (Layer 1)'!$AH$157*100</f>
        <v>0</v>
      </c>
      <c r="S133" s="459">
        <f>'Data (Layer 1)'!U133/'Data (Layer 1)'!$AH$157*100</f>
        <v>0</v>
      </c>
      <c r="T133" s="459">
        <f>'Data (Layer 1)'!V133/'Data (Layer 1)'!$AH$157*100</f>
        <v>0.19531584628300239</v>
      </c>
      <c r="U133" s="459">
        <f>'Data (Layer 1)'!W133/'Data (Layer 1)'!$AH$157*100</f>
        <v>0.19531584628300239</v>
      </c>
      <c r="V133" s="459">
        <f>'Data (Layer 1)'!X133/'Data (Layer 1)'!$AH$157*100</f>
        <v>0</v>
      </c>
      <c r="W133" s="459">
        <f>'Data (Layer 1)'!Y133/'Data (Layer 1)'!$AH$157*100</f>
        <v>0</v>
      </c>
      <c r="X133" s="459">
        <f>'Data (Layer 1)'!Z133/'Data (Layer 1)'!$AH$157*100</f>
        <v>0</v>
      </c>
      <c r="Y133" s="459">
        <f>'Data (Layer 1)'!AA133/'Data (Layer 1)'!$AH$157*100</f>
        <v>0</v>
      </c>
      <c r="Z133" s="459">
        <f>'Data (Layer 1)'!AB133/'Data (Layer 1)'!$AH$157*100</f>
        <v>0</v>
      </c>
      <c r="AA133" s="459">
        <f>'Data (Layer 1)'!AC133/'Data (Layer 1)'!$AH$157*100</f>
        <v>0</v>
      </c>
      <c r="AB133" s="459">
        <f>'Data (Layer 1)'!AD133/'Data (Layer 1)'!$AH$157*100</f>
        <v>1.16975345657649</v>
      </c>
      <c r="AC133" s="459">
        <f>'Data (Layer 1)'!AE133/'Data (Layer 1)'!$AH$157*100</f>
        <v>1.16975345657649</v>
      </c>
      <c r="AD133" s="459">
        <f>'Data (Layer 1)'!AF133/'Data (Layer 1)'!$AH$157*100</f>
        <v>0</v>
      </c>
      <c r="AE133" s="459">
        <f>'Data (Layer 1)'!AG133/'Data (Layer 1)'!$AH$157*100</f>
        <v>1.824661195538575</v>
      </c>
      <c r="AF133" s="357">
        <f>'Data (Layer 1)'!AH133/'Data (Layer 1)'!$AH$157*100</f>
        <v>24.064539894118255</v>
      </c>
      <c r="AH133" s="31"/>
      <c r="AI133" s="30"/>
      <c r="AJ133" s="30"/>
      <c r="AK133" s="30"/>
      <c r="AL133" s="30"/>
      <c r="AM133" s="30"/>
    </row>
    <row r="134" spans="1:39" ht="12.75" customHeight="1" x14ac:dyDescent="0.2">
      <c r="A134" s="857" t="s">
        <v>129</v>
      </c>
      <c r="B134" s="314">
        <v>111</v>
      </c>
      <c r="C134" s="313" t="s">
        <v>130</v>
      </c>
      <c r="D134" s="528">
        <f>'Data (Layer 1)'!F134/'Data (Layer 1)'!$AH$157*100</f>
        <v>0</v>
      </c>
      <c r="E134" s="528">
        <f>'Data (Layer 1)'!G134/'Data (Layer 1)'!$AH$157*100</f>
        <v>0</v>
      </c>
      <c r="F134" s="528">
        <f>'Data (Layer 1)'!H134/'Data (Layer 1)'!$AH$157*100</f>
        <v>-1.713296897219319E-3</v>
      </c>
      <c r="G134" s="528">
        <f>'Data (Layer 1)'!I134/'Data (Layer 1)'!$AH$157*100</f>
        <v>0</v>
      </c>
      <c r="H134" s="528">
        <f>'Data (Layer 1)'!J134/'Data (Layer 1)'!$AH$157*100</f>
        <v>0</v>
      </c>
      <c r="I134" s="528">
        <f>'Data (Layer 1)'!K134/'Data (Layer 1)'!$AH$157*100</f>
        <v>0</v>
      </c>
      <c r="J134" s="528">
        <f>'Data (Layer 1)'!L134/'Data (Layer 1)'!$AH$157*100</f>
        <v>0</v>
      </c>
      <c r="K134" s="528">
        <f>'Data (Layer 1)'!M134/'Data (Layer 1)'!$AH$157*100</f>
        <v>0</v>
      </c>
      <c r="L134" s="528">
        <f>'Data (Layer 1)'!N134/'Data (Layer 1)'!$AH$157*100</f>
        <v>0</v>
      </c>
      <c r="M134" s="528">
        <f>'Data (Layer 1)'!O134/'Data (Layer 1)'!$AH$157*100</f>
        <v>0</v>
      </c>
      <c r="N134" s="528">
        <f>'Data (Layer 1)'!P134/'Data (Layer 1)'!$AH$157*100</f>
        <v>0</v>
      </c>
      <c r="O134" s="528">
        <f>'Data (Layer 1)'!Q134/'Data (Layer 1)'!$AH$157*100</f>
        <v>7.2695187349015713</v>
      </c>
      <c r="P134" s="528">
        <f>'Data (Layer 1)'!R134/'Data (Layer 1)'!$AH$157*100</f>
        <v>7.267805438004352</v>
      </c>
      <c r="Q134" s="528">
        <f>'Data (Layer 1)'!S134/'Data (Layer 1)'!$AH$157*100</f>
        <v>-2.1844535439546321E-2</v>
      </c>
      <c r="R134" s="528">
        <f>'Data (Layer 1)'!T134/'Data (Layer 1)'!$AH$157*100</f>
        <v>0</v>
      </c>
      <c r="S134" s="528">
        <f>'Data (Layer 1)'!U134/'Data (Layer 1)'!$AH$157*100</f>
        <v>0</v>
      </c>
      <c r="T134" s="528">
        <f>'Data (Layer 1)'!V134/'Data (Layer 1)'!$AH$157*100</f>
        <v>-4.2832422430482978E-2</v>
      </c>
      <c r="U134" s="528">
        <f>'Data (Layer 1)'!W134/'Data (Layer 1)'!$AH$157*100</f>
        <v>-4.2832422430482978E-2</v>
      </c>
      <c r="V134" s="528">
        <f>'Data (Layer 1)'!X134/'Data (Layer 1)'!$AH$157*100</f>
        <v>0</v>
      </c>
      <c r="W134" s="528">
        <f>'Data (Layer 1)'!Y134/'Data (Layer 1)'!$AH$157*100</f>
        <v>0</v>
      </c>
      <c r="X134" s="528">
        <f>'Data (Layer 1)'!Z134/'Data (Layer 1)'!$AH$157*100</f>
        <v>0</v>
      </c>
      <c r="Y134" s="528">
        <f>'Data (Layer 1)'!AA134/'Data (Layer 1)'!$AH$157*100</f>
        <v>0</v>
      </c>
      <c r="Z134" s="528">
        <f>'Data (Layer 1)'!AB134/'Data (Layer 1)'!$AH$157*100</f>
        <v>0</v>
      </c>
      <c r="AA134" s="528">
        <f>'Data (Layer 1)'!AC134/'Data (Layer 1)'!$AH$157*100</f>
        <v>0</v>
      </c>
      <c r="AB134" s="528">
        <f>'Data (Layer 1)'!AD134/'Data (Layer 1)'!$AH$157*100</f>
        <v>8.1381602617917655E-3</v>
      </c>
      <c r="AC134" s="528">
        <f>'Data (Layer 1)'!AE134/'Data (Layer 1)'!$AH$157*100</f>
        <v>8.1381602617917655E-3</v>
      </c>
      <c r="AD134" s="528">
        <f>'Data (Layer 1)'!AF134/'Data (Layer 1)'!$AH$157*100</f>
        <v>0</v>
      </c>
      <c r="AE134" s="528">
        <f>'Data (Layer 1)'!AG134/'Data (Layer 1)'!$AH$157*100</f>
        <v>-5.6538797608237532E-2</v>
      </c>
      <c r="AF134" s="385">
        <f>'Data (Layer 1)'!AH134/'Data (Layer 1)'!$AH$157*100</f>
        <v>7.211266640396115</v>
      </c>
      <c r="AH134" s="30"/>
      <c r="AI134" s="30"/>
      <c r="AJ134" s="30"/>
      <c r="AK134" s="30"/>
      <c r="AL134" s="30"/>
      <c r="AM134" s="30"/>
    </row>
    <row r="135" spans="1:39" x14ac:dyDescent="0.2">
      <c r="A135" s="858"/>
      <c r="B135" s="314">
        <v>112</v>
      </c>
      <c r="C135" s="313" t="s">
        <v>131</v>
      </c>
      <c r="D135" s="528">
        <f>'Data (Layer 1)'!F135/'Data (Layer 1)'!$AH$157*100</f>
        <v>1.4563023626364212E-2</v>
      </c>
      <c r="E135" s="528">
        <f>'Data (Layer 1)'!G135/'Data (Layer 1)'!$AH$157*100</f>
        <v>0.41461784912707528</v>
      </c>
      <c r="F135" s="528">
        <f>'Data (Layer 1)'!H135/'Data (Layer 1)'!$AH$157*100</f>
        <v>4.6216183802491138</v>
      </c>
      <c r="G135" s="528">
        <f>'Data (Layer 1)'!I135/'Data (Layer 1)'!$AH$157*100</f>
        <v>0</v>
      </c>
      <c r="H135" s="528">
        <f>'Data (Layer 1)'!J135/'Data (Layer 1)'!$AH$157*100</f>
        <v>0</v>
      </c>
      <c r="I135" s="528">
        <f>'Data (Layer 1)'!K135/'Data (Layer 1)'!$AH$157*100</f>
        <v>0</v>
      </c>
      <c r="J135" s="528">
        <f>'Data (Layer 1)'!L135/'Data (Layer 1)'!$AH$157*100</f>
        <v>0</v>
      </c>
      <c r="K135" s="528">
        <f>'Data (Layer 1)'!M135/'Data (Layer 1)'!$AH$157*100</f>
        <v>0</v>
      </c>
      <c r="L135" s="528">
        <f>'Data (Layer 1)'!N135/'Data (Layer 1)'!$AH$157*100</f>
        <v>0</v>
      </c>
      <c r="M135" s="528">
        <f>'Data (Layer 1)'!O135/'Data (Layer 1)'!$AH$157*100</f>
        <v>0</v>
      </c>
      <c r="N135" s="528">
        <f>'Data (Layer 1)'!P135/'Data (Layer 1)'!$AH$157*100</f>
        <v>0</v>
      </c>
      <c r="O135" s="528">
        <f>'Data (Layer 1)'!Q135/'Data (Layer 1)'!$AH$157*100</f>
        <v>0.6767522744016311</v>
      </c>
      <c r="P135" s="528">
        <f>'Data (Layer 1)'!R135/'Data (Layer 1)'!$AH$157*100</f>
        <v>5.7275515274041835</v>
      </c>
      <c r="Q135" s="528">
        <f>'Data (Layer 1)'!S135/'Data (Layer 1)'!$AH$157*100</f>
        <v>0.24671475319958197</v>
      </c>
      <c r="R135" s="528">
        <f>'Data (Layer 1)'!T135/'Data (Layer 1)'!$AH$157*100</f>
        <v>0</v>
      </c>
      <c r="S135" s="528">
        <f>'Data (Layer 1)'!U135/'Data (Layer 1)'!$AH$157*100</f>
        <v>0</v>
      </c>
      <c r="T135" s="528">
        <f>'Data (Layer 1)'!V135/'Data (Layer 1)'!$AH$157*100</f>
        <v>2.9554371477033256E-2</v>
      </c>
      <c r="U135" s="528">
        <f>'Data (Layer 1)'!W135/'Data (Layer 1)'!$AH$157*100</f>
        <v>2.9554371477033256E-2</v>
      </c>
      <c r="V135" s="528">
        <f>'Data (Layer 1)'!X135/'Data (Layer 1)'!$AH$157*100</f>
        <v>0</v>
      </c>
      <c r="W135" s="528">
        <f>'Data (Layer 1)'!Y135/'Data (Layer 1)'!$AH$157*100</f>
        <v>0</v>
      </c>
      <c r="X135" s="528">
        <f>'Data (Layer 1)'!Z135/'Data (Layer 1)'!$AH$157*100</f>
        <v>0</v>
      </c>
      <c r="Y135" s="528">
        <f>'Data (Layer 1)'!AA135/'Data (Layer 1)'!$AH$157*100</f>
        <v>0</v>
      </c>
      <c r="Z135" s="528">
        <f>'Data (Layer 1)'!AB135/'Data (Layer 1)'!$AH$157*100</f>
        <v>0</v>
      </c>
      <c r="AA135" s="528">
        <f>'Data (Layer 1)'!AC135/'Data (Layer 1)'!$AH$157*100</f>
        <v>0</v>
      </c>
      <c r="AB135" s="528">
        <f>'Data (Layer 1)'!AD135/'Data (Layer 1)'!$AH$157*100</f>
        <v>1.1958812342590848</v>
      </c>
      <c r="AC135" s="528">
        <f>'Data (Layer 1)'!AE135/'Data (Layer 1)'!$AH$157*100</f>
        <v>1.1958812342590848</v>
      </c>
      <c r="AD135" s="528">
        <f>'Data (Layer 1)'!AF135/'Data (Layer 1)'!$AH$157*100</f>
        <v>0</v>
      </c>
      <c r="AE135" s="528">
        <f>'Data (Layer 1)'!AG135/'Data (Layer 1)'!$AH$157*100</f>
        <v>1.4721503589356999</v>
      </c>
      <c r="AF135" s="385">
        <f>'Data (Layer 1)'!AH135/'Data (Layer 1)'!$AH$157*100</f>
        <v>7.1997018863398834</v>
      </c>
      <c r="AH135" s="30"/>
      <c r="AI135" s="30"/>
      <c r="AJ135" s="30"/>
      <c r="AK135" s="30"/>
      <c r="AL135" s="30"/>
      <c r="AM135" s="30"/>
    </row>
    <row r="136" spans="1:39" x14ac:dyDescent="0.2">
      <c r="A136" s="858"/>
      <c r="B136" s="314">
        <v>113</v>
      </c>
      <c r="C136" s="313" t="s">
        <v>132</v>
      </c>
      <c r="D136" s="528">
        <f>'Data (Layer 1)'!F136/'Data (Layer 1)'!$AH$157*100</f>
        <v>0.94274161769493037</v>
      </c>
      <c r="E136" s="528">
        <f>'Data (Layer 1)'!G136/'Data (Layer 1)'!$AH$157*100</f>
        <v>5.3112203813798893E-2</v>
      </c>
      <c r="F136" s="528">
        <f>'Data (Layer 1)'!H136/'Data (Layer 1)'!$AH$157*100</f>
        <v>3.8621995305566501</v>
      </c>
      <c r="G136" s="528">
        <f>'Data (Layer 1)'!I136/'Data (Layer 1)'!$AH$157*100</f>
        <v>0</v>
      </c>
      <c r="H136" s="528">
        <f>'Data (Layer 1)'!J136/'Data (Layer 1)'!$AH$157*100</f>
        <v>0</v>
      </c>
      <c r="I136" s="528">
        <f>'Data (Layer 1)'!K136/'Data (Layer 1)'!$AH$157*100</f>
        <v>0</v>
      </c>
      <c r="J136" s="528">
        <f>'Data (Layer 1)'!L136/'Data (Layer 1)'!$AH$157*100</f>
        <v>0</v>
      </c>
      <c r="K136" s="528">
        <f>'Data (Layer 1)'!M136/'Data (Layer 1)'!$AH$157*100</f>
        <v>0</v>
      </c>
      <c r="L136" s="528">
        <f>'Data (Layer 1)'!N136/'Data (Layer 1)'!$AH$157*100</f>
        <v>0</v>
      </c>
      <c r="M136" s="528">
        <f>'Data (Layer 1)'!O136/'Data (Layer 1)'!$AH$157*100</f>
        <v>0</v>
      </c>
      <c r="N136" s="528">
        <f>'Data (Layer 1)'!P136/'Data (Layer 1)'!$AH$157*100</f>
        <v>0</v>
      </c>
      <c r="O136" s="528">
        <f>'Data (Layer 1)'!Q136/'Data (Layer 1)'!$AH$157*100</f>
        <v>0.36750218445354393</v>
      </c>
      <c r="P136" s="528">
        <f>'Data (Layer 1)'!R136/'Data (Layer 1)'!$AH$157*100</f>
        <v>5.2255555365189235</v>
      </c>
      <c r="Q136" s="528">
        <f>'Data (Layer 1)'!S136/'Data (Layer 1)'!$AH$157*100</f>
        <v>4.4117395103397468E-2</v>
      </c>
      <c r="R136" s="528">
        <f>'Data (Layer 1)'!T136/'Data (Layer 1)'!$AH$157*100</f>
        <v>0</v>
      </c>
      <c r="S136" s="528">
        <f>'Data (Layer 1)'!U136/'Data (Layer 1)'!$AH$157*100</f>
        <v>0</v>
      </c>
      <c r="T136" s="528">
        <f>'Data (Layer 1)'!V136/'Data (Layer 1)'!$AH$157*100</f>
        <v>5.9965391402676173E-3</v>
      </c>
      <c r="U136" s="528">
        <f>'Data (Layer 1)'!W136/'Data (Layer 1)'!$AH$157*100</f>
        <v>5.9965391402676173E-3</v>
      </c>
      <c r="V136" s="528">
        <f>'Data (Layer 1)'!X136/'Data (Layer 1)'!$AH$157*100</f>
        <v>0</v>
      </c>
      <c r="W136" s="528">
        <f>'Data (Layer 1)'!Y136/'Data (Layer 1)'!$AH$157*100</f>
        <v>0</v>
      </c>
      <c r="X136" s="528">
        <f>'Data (Layer 1)'!Z136/'Data (Layer 1)'!$AH$157*100</f>
        <v>0</v>
      </c>
      <c r="Y136" s="528">
        <f>'Data (Layer 1)'!AA136/'Data (Layer 1)'!$AH$157*100</f>
        <v>0</v>
      </c>
      <c r="Z136" s="528">
        <f>'Data (Layer 1)'!AB136/'Data (Layer 1)'!$AH$157*100</f>
        <v>0</v>
      </c>
      <c r="AA136" s="528">
        <f>'Data (Layer 1)'!AC136/'Data (Layer 1)'!$AH$157*100</f>
        <v>0</v>
      </c>
      <c r="AB136" s="528">
        <f>'Data (Layer 1)'!AD136/'Data (Layer 1)'!$AH$157*100</f>
        <v>-1.670464474788836E-2</v>
      </c>
      <c r="AC136" s="528">
        <f>'Data (Layer 1)'!AE136/'Data (Layer 1)'!$AH$157*100</f>
        <v>-1.670464474788836E-2</v>
      </c>
      <c r="AD136" s="528">
        <f>'Data (Layer 1)'!AF136/'Data (Layer 1)'!$AH$157*100</f>
        <v>0</v>
      </c>
      <c r="AE136" s="528">
        <f>'Data (Layer 1)'!AG136/'Data (Layer 1)'!$AH$157*100</f>
        <v>3.340928949577672E-2</v>
      </c>
      <c r="AF136" s="385">
        <f>'Data (Layer 1)'!AH136/'Data (Layer 1)'!$AH$157*100</f>
        <v>5.2589648260147008</v>
      </c>
      <c r="AH136" s="30"/>
      <c r="AI136" s="30"/>
      <c r="AJ136" s="30"/>
      <c r="AK136" s="30"/>
      <c r="AL136" s="30"/>
      <c r="AM136" s="30"/>
    </row>
    <row r="137" spans="1:39" x14ac:dyDescent="0.2">
      <c r="A137" s="858"/>
      <c r="B137" s="314">
        <v>114</v>
      </c>
      <c r="C137" s="313" t="s">
        <v>133</v>
      </c>
      <c r="D137" s="528">
        <f>'Data (Layer 1)'!F137/'Data (Layer 1)'!$AH$157*100</f>
        <v>0</v>
      </c>
      <c r="E137" s="528">
        <f>'Data (Layer 1)'!G137/'Data (Layer 1)'!$AH$157*100</f>
        <v>0</v>
      </c>
      <c r="F137" s="528">
        <f>'Data (Layer 1)'!H137/'Data (Layer 1)'!$AH$157*100</f>
        <v>0</v>
      </c>
      <c r="G137" s="528">
        <f>'Data (Layer 1)'!I137/'Data (Layer 1)'!$AH$157*100</f>
        <v>0</v>
      </c>
      <c r="H137" s="528">
        <f>'Data (Layer 1)'!J137/'Data (Layer 1)'!$AH$157*100</f>
        <v>0</v>
      </c>
      <c r="I137" s="528">
        <f>'Data (Layer 1)'!K137/'Data (Layer 1)'!$AH$157*100</f>
        <v>0</v>
      </c>
      <c r="J137" s="528">
        <f>'Data (Layer 1)'!L137/'Data (Layer 1)'!$AH$157*100</f>
        <v>0</v>
      </c>
      <c r="K137" s="528">
        <f>'Data (Layer 1)'!M137/'Data (Layer 1)'!$AH$157*100</f>
        <v>0</v>
      </c>
      <c r="L137" s="528">
        <f>'Data (Layer 1)'!N137/'Data (Layer 1)'!$AH$157*100</f>
        <v>0</v>
      </c>
      <c r="M137" s="528">
        <f>'Data (Layer 1)'!O137/'Data (Layer 1)'!$AH$157*100</f>
        <v>0</v>
      </c>
      <c r="N137" s="528">
        <f>'Data (Layer 1)'!P137/'Data (Layer 1)'!$AH$157*100</f>
        <v>0</v>
      </c>
      <c r="O137" s="528">
        <f>'Data (Layer 1)'!Q137/'Data (Layer 1)'!$AH$157*100</f>
        <v>0</v>
      </c>
      <c r="P137" s="528">
        <f>'Data (Layer 1)'!R137/'Data (Layer 1)'!$AH$157*100</f>
        <v>0</v>
      </c>
      <c r="Q137" s="528">
        <f>'Data (Layer 1)'!S137/'Data (Layer 1)'!$AH$157*100</f>
        <v>0.12935391574005858</v>
      </c>
      <c r="R137" s="528">
        <f>'Data (Layer 1)'!T137/'Data (Layer 1)'!$AH$157*100</f>
        <v>0</v>
      </c>
      <c r="S137" s="528">
        <f>'Data (Layer 1)'!U137/'Data (Layer 1)'!$AH$157*100</f>
        <v>0</v>
      </c>
      <c r="T137" s="528">
        <f>'Data (Layer 1)'!V137/'Data (Layer 1)'!$AH$157*100</f>
        <v>0</v>
      </c>
      <c r="U137" s="528">
        <f>'Data (Layer 1)'!W137/'Data (Layer 1)'!$AH$157*100</f>
        <v>0</v>
      </c>
      <c r="V137" s="528">
        <f>'Data (Layer 1)'!X137/'Data (Layer 1)'!$AH$157*100</f>
        <v>0</v>
      </c>
      <c r="W137" s="528">
        <f>'Data (Layer 1)'!Y137/'Data (Layer 1)'!$AH$157*100</f>
        <v>0</v>
      </c>
      <c r="X137" s="528">
        <f>'Data (Layer 1)'!Z137/'Data (Layer 1)'!$AH$157*100</f>
        <v>0</v>
      </c>
      <c r="Y137" s="528">
        <f>'Data (Layer 1)'!AA137/'Data (Layer 1)'!$AH$157*100</f>
        <v>0</v>
      </c>
      <c r="Z137" s="528">
        <f>'Data (Layer 1)'!AB137/'Data (Layer 1)'!$AH$157*100</f>
        <v>0</v>
      </c>
      <c r="AA137" s="528">
        <f>'Data (Layer 1)'!AC137/'Data (Layer 1)'!$AH$157*100</f>
        <v>0</v>
      </c>
      <c r="AB137" s="528">
        <f>'Data (Layer 1)'!AD137/'Data (Layer 1)'!$AH$157*100</f>
        <v>0</v>
      </c>
      <c r="AC137" s="528">
        <f>'Data (Layer 1)'!AE137/'Data (Layer 1)'!$AH$157*100</f>
        <v>0</v>
      </c>
      <c r="AD137" s="528">
        <f>'Data (Layer 1)'!AF137/'Data (Layer 1)'!$AH$157*100</f>
        <v>0</v>
      </c>
      <c r="AE137" s="528">
        <f>'Data (Layer 1)'!AG137/'Data (Layer 1)'!$AH$157*100</f>
        <v>0.12935391574005858</v>
      </c>
      <c r="AF137" s="385">
        <f>'Data (Layer 1)'!AH137/'Data (Layer 1)'!$AH$157*100</f>
        <v>0.12935391574005858</v>
      </c>
      <c r="AH137" s="30"/>
      <c r="AI137" s="30"/>
      <c r="AJ137" s="30"/>
      <c r="AK137" s="30"/>
      <c r="AL137" s="30"/>
      <c r="AM137" s="30"/>
    </row>
    <row r="138" spans="1:39" x14ac:dyDescent="0.2">
      <c r="A138" s="858"/>
      <c r="B138" s="314">
        <v>115</v>
      </c>
      <c r="C138" s="313" t="s">
        <v>134</v>
      </c>
      <c r="D138" s="528">
        <f>'Data (Layer 1)'!F138/'Data (Layer 1)'!$AH$157*100</f>
        <v>0</v>
      </c>
      <c r="E138" s="528">
        <f>'Data (Layer 1)'!G138/'Data (Layer 1)'!$AH$157*100</f>
        <v>0</v>
      </c>
      <c r="F138" s="528">
        <f>'Data (Layer 1)'!H138/'Data (Layer 1)'!$AH$157*100</f>
        <v>0</v>
      </c>
      <c r="G138" s="528">
        <f>'Data (Layer 1)'!I138/'Data (Layer 1)'!$AH$157*100</f>
        <v>0</v>
      </c>
      <c r="H138" s="528">
        <f>'Data (Layer 1)'!J138/'Data (Layer 1)'!$AH$157*100</f>
        <v>0</v>
      </c>
      <c r="I138" s="528">
        <f>'Data (Layer 1)'!K138/'Data (Layer 1)'!$AH$157*100</f>
        <v>0</v>
      </c>
      <c r="J138" s="528">
        <f>'Data (Layer 1)'!L138/'Data (Layer 1)'!$AH$157*100</f>
        <v>0</v>
      </c>
      <c r="K138" s="528">
        <f>'Data (Layer 1)'!M138/'Data (Layer 1)'!$AH$157*100</f>
        <v>0</v>
      </c>
      <c r="L138" s="528">
        <f>'Data (Layer 1)'!N138/'Data (Layer 1)'!$AH$157*100</f>
        <v>0</v>
      </c>
      <c r="M138" s="528">
        <f>'Data (Layer 1)'!O138/'Data (Layer 1)'!$AH$157*100</f>
        <v>0</v>
      </c>
      <c r="N138" s="528">
        <f>'Data (Layer 1)'!P138/'Data (Layer 1)'!$AH$157*100</f>
        <v>0</v>
      </c>
      <c r="O138" s="528">
        <f>'Data (Layer 1)'!Q138/'Data (Layer 1)'!$AH$157*100</f>
        <v>7.7098360374869366E-3</v>
      </c>
      <c r="P138" s="528">
        <f>'Data (Layer 1)'!R138/'Data (Layer 1)'!$AH$157*100</f>
        <v>7.7098360374869366E-3</v>
      </c>
      <c r="Q138" s="528">
        <f>'Data (Layer 1)'!S138/'Data (Layer 1)'!$AH$157*100</f>
        <v>0</v>
      </c>
      <c r="R138" s="528">
        <f>'Data (Layer 1)'!T138/'Data (Layer 1)'!$AH$157*100</f>
        <v>0</v>
      </c>
      <c r="S138" s="528">
        <f>'Data (Layer 1)'!U138/'Data (Layer 1)'!$AH$157*100</f>
        <v>0</v>
      </c>
      <c r="T138" s="528">
        <f>'Data (Layer 1)'!V138/'Data (Layer 1)'!$AH$157*100</f>
        <v>0</v>
      </c>
      <c r="U138" s="528">
        <f>'Data (Layer 1)'!W138/'Data (Layer 1)'!$AH$157*100</f>
        <v>0</v>
      </c>
      <c r="V138" s="528">
        <f>'Data (Layer 1)'!X138/'Data (Layer 1)'!$AH$157*100</f>
        <v>0</v>
      </c>
      <c r="W138" s="528">
        <f>'Data (Layer 1)'!Y138/'Data (Layer 1)'!$AH$157*100</f>
        <v>0</v>
      </c>
      <c r="X138" s="528">
        <f>'Data (Layer 1)'!Z138/'Data (Layer 1)'!$AH$157*100</f>
        <v>0</v>
      </c>
      <c r="Y138" s="528">
        <f>'Data (Layer 1)'!AA138/'Data (Layer 1)'!$AH$157*100</f>
        <v>0</v>
      </c>
      <c r="Z138" s="528">
        <f>'Data (Layer 1)'!AB138/'Data (Layer 1)'!$AH$157*100</f>
        <v>0</v>
      </c>
      <c r="AA138" s="528">
        <f>'Data (Layer 1)'!AC138/'Data (Layer 1)'!$AH$157*100</f>
        <v>0</v>
      </c>
      <c r="AB138" s="528">
        <f>'Data (Layer 1)'!AD138/'Data (Layer 1)'!$AH$157*100</f>
        <v>3.8549180187434683E-3</v>
      </c>
      <c r="AC138" s="528">
        <f>'Data (Layer 1)'!AE138/'Data (Layer 1)'!$AH$157*100</f>
        <v>3.8549180187434683E-3</v>
      </c>
      <c r="AD138" s="528">
        <f>'Data (Layer 1)'!AF138/'Data (Layer 1)'!$AH$157*100</f>
        <v>0</v>
      </c>
      <c r="AE138" s="528">
        <f>'Data (Layer 1)'!AG138/'Data (Layer 1)'!$AH$157*100</f>
        <v>3.8549180187434683E-3</v>
      </c>
      <c r="AF138" s="385">
        <f>'Data (Layer 1)'!AH138/'Data (Layer 1)'!$AH$157*100</f>
        <v>1.1564754056230404E-2</v>
      </c>
      <c r="AH138" s="30"/>
      <c r="AI138" s="30"/>
      <c r="AJ138" s="30"/>
      <c r="AK138" s="30"/>
      <c r="AL138" s="30"/>
      <c r="AM138" s="30"/>
    </row>
    <row r="139" spans="1:39" x14ac:dyDescent="0.2">
      <c r="A139" s="858"/>
      <c r="B139" s="314">
        <v>117</v>
      </c>
      <c r="C139" s="313" t="s">
        <v>135</v>
      </c>
      <c r="D139" s="528">
        <f>'Data (Layer 1)'!F139/'Data (Layer 1)'!$AH$157*100</f>
        <v>7.2815118131821059E-3</v>
      </c>
      <c r="E139" s="528">
        <f>'Data (Layer 1)'!G139/'Data (Layer 1)'!$AH$157*100</f>
        <v>4.0262477084653997E-2</v>
      </c>
      <c r="F139" s="528">
        <f>'Data (Layer 1)'!H139/'Data (Layer 1)'!$AH$157*100</f>
        <v>0.95173642640533174</v>
      </c>
      <c r="G139" s="528">
        <f>'Data (Layer 1)'!I139/'Data (Layer 1)'!$AH$157*100</f>
        <v>0</v>
      </c>
      <c r="H139" s="528">
        <f>'Data (Layer 1)'!J139/'Data (Layer 1)'!$AH$157*100</f>
        <v>0</v>
      </c>
      <c r="I139" s="528">
        <f>'Data (Layer 1)'!K139/'Data (Layer 1)'!$AH$157*100</f>
        <v>0</v>
      </c>
      <c r="J139" s="528">
        <f>'Data (Layer 1)'!L139/'Data (Layer 1)'!$AH$157*100</f>
        <v>0</v>
      </c>
      <c r="K139" s="528">
        <f>'Data (Layer 1)'!M139/'Data (Layer 1)'!$AH$157*100</f>
        <v>0</v>
      </c>
      <c r="L139" s="528">
        <f>'Data (Layer 1)'!N139/'Data (Layer 1)'!$AH$157*100</f>
        <v>4.7115664673531274E-2</v>
      </c>
      <c r="M139" s="528">
        <f>'Data (Layer 1)'!O139/'Data (Layer 1)'!$AH$157*100</f>
        <v>0</v>
      </c>
      <c r="N139" s="528">
        <f>'Data (Layer 1)'!P139/'Data (Layer 1)'!$AH$157*100</f>
        <v>4.7115664673531274E-2</v>
      </c>
      <c r="O139" s="528">
        <f>'Data (Layer 1)'!Q139/'Data (Layer 1)'!$AH$157*100</f>
        <v>2.9648602806380318</v>
      </c>
      <c r="P139" s="528">
        <f>'Data (Layer 1)'!R139/'Data (Layer 1)'!$AH$157*100</f>
        <v>4.0112563606147313</v>
      </c>
      <c r="Q139" s="528">
        <f>'Data (Layer 1)'!S139/'Data (Layer 1)'!$AH$157*100</f>
        <v>6.125036407559066E-2</v>
      </c>
      <c r="R139" s="528">
        <f>'Data (Layer 1)'!T139/'Data (Layer 1)'!$AH$157*100</f>
        <v>0</v>
      </c>
      <c r="S139" s="528">
        <f>'Data (Layer 1)'!U139/'Data (Layer 1)'!$AH$157*100</f>
        <v>0</v>
      </c>
      <c r="T139" s="528">
        <f>'Data (Layer 1)'!V139/'Data (Layer 1)'!$AH$157*100</f>
        <v>0.20259735809618451</v>
      </c>
      <c r="U139" s="528">
        <f>'Data (Layer 1)'!W139/'Data (Layer 1)'!$AH$157*100</f>
        <v>0.20259735809618451</v>
      </c>
      <c r="V139" s="528">
        <f>'Data (Layer 1)'!X139/'Data (Layer 1)'!$AH$157*100</f>
        <v>0</v>
      </c>
      <c r="W139" s="528">
        <f>'Data (Layer 1)'!Y139/'Data (Layer 1)'!$AH$157*100</f>
        <v>0</v>
      </c>
      <c r="X139" s="528">
        <f>'Data (Layer 1)'!Z139/'Data (Layer 1)'!$AH$157*100</f>
        <v>0</v>
      </c>
      <c r="Y139" s="528">
        <f>'Data (Layer 1)'!AA139/'Data (Layer 1)'!$AH$157*100</f>
        <v>0</v>
      </c>
      <c r="Z139" s="528">
        <f>'Data (Layer 1)'!AB139/'Data (Layer 1)'!$AH$157*100</f>
        <v>0</v>
      </c>
      <c r="AA139" s="528">
        <f>'Data (Layer 1)'!AC139/'Data (Layer 1)'!$AH$157*100</f>
        <v>0</v>
      </c>
      <c r="AB139" s="528">
        <f>'Data (Layer 1)'!AD139/'Data (Layer 1)'!$AH$157*100</f>
        <v>-2.1416211215241489E-2</v>
      </c>
      <c r="AC139" s="528">
        <f>'Data (Layer 1)'!AE139/'Data (Layer 1)'!$AH$157*100</f>
        <v>-2.1416211215241489E-2</v>
      </c>
      <c r="AD139" s="528">
        <f>'Data (Layer 1)'!AF139/'Data (Layer 1)'!$AH$157*100</f>
        <v>0</v>
      </c>
      <c r="AE139" s="528">
        <f>'Data (Layer 1)'!AG139/'Data (Layer 1)'!$AH$157*100</f>
        <v>0.24243151095653367</v>
      </c>
      <c r="AF139" s="385">
        <f>'Data (Layer 1)'!AH139/'Data (Layer 1)'!$AH$157*100</f>
        <v>4.2536878715712652</v>
      </c>
      <c r="AH139" s="30"/>
      <c r="AI139" s="30"/>
      <c r="AJ139" s="30"/>
      <c r="AK139" s="30"/>
      <c r="AL139" s="30"/>
      <c r="AM139" s="30"/>
    </row>
    <row r="140" spans="1:39" x14ac:dyDescent="0.2">
      <c r="A140" s="189"/>
      <c r="B140" s="81"/>
      <c r="C140" s="82"/>
      <c r="D140" s="424"/>
      <c r="E140" s="425"/>
      <c r="F140" s="425"/>
      <c r="G140" s="426"/>
      <c r="H140" s="427"/>
      <c r="I140" s="428"/>
      <c r="J140" s="428"/>
      <c r="K140" s="428"/>
      <c r="L140" s="428"/>
      <c r="M140" s="429"/>
      <c r="N140" s="430"/>
      <c r="O140" s="425"/>
      <c r="P140" s="431"/>
      <c r="Q140" s="432"/>
      <c r="R140" s="433"/>
      <c r="S140" s="433"/>
      <c r="T140" s="434"/>
      <c r="U140" s="425"/>
      <c r="V140" s="433"/>
      <c r="W140" s="428"/>
      <c r="X140" s="428"/>
      <c r="Y140" s="428"/>
      <c r="Z140" s="428"/>
      <c r="AA140" s="428"/>
      <c r="AB140" s="434"/>
      <c r="AC140" s="425"/>
      <c r="AD140" s="425"/>
      <c r="AE140" s="435"/>
      <c r="AF140" s="442"/>
      <c r="AH140" s="30"/>
      <c r="AI140" s="30"/>
      <c r="AJ140" s="30"/>
      <c r="AK140" s="30"/>
      <c r="AL140" s="30"/>
      <c r="AM140" s="30"/>
    </row>
    <row r="141" spans="1:39" s="19" customFormat="1" x14ac:dyDescent="0.2">
      <c r="A141" s="80" t="s">
        <v>136</v>
      </c>
      <c r="B141" s="150"/>
      <c r="C141" s="151" t="s">
        <v>222</v>
      </c>
      <c r="D141" s="459">
        <f>'Data (Layer 1)'!F141/'Data (Layer 1)'!$AH$157*100</f>
        <v>0</v>
      </c>
      <c r="E141" s="459">
        <f>'Data (Layer 1)'!G141/'Data (Layer 1)'!$AH$157*100</f>
        <v>0</v>
      </c>
      <c r="F141" s="459">
        <f>'Data (Layer 1)'!H141/'Data (Layer 1)'!$AH$157*100</f>
        <v>1.2854009971387943</v>
      </c>
      <c r="G141" s="459">
        <f>'Data (Layer 1)'!I141/'Data (Layer 1)'!$AH$157*100</f>
        <v>0</v>
      </c>
      <c r="H141" s="459">
        <f>'Data (Layer 1)'!J141/'Data (Layer 1)'!$AH$157*100</f>
        <v>0</v>
      </c>
      <c r="I141" s="459">
        <f>'Data (Layer 1)'!K141/'Data (Layer 1)'!$AH$157*100</f>
        <v>0</v>
      </c>
      <c r="J141" s="459">
        <f>'Data (Layer 1)'!L141/'Data (Layer 1)'!$AH$157*100</f>
        <v>0</v>
      </c>
      <c r="K141" s="459">
        <f>'Data (Layer 1)'!M141/'Data (Layer 1)'!$AH$157*100</f>
        <v>0</v>
      </c>
      <c r="L141" s="459">
        <f>'Data (Layer 1)'!N141/'Data (Layer 1)'!$AH$157*100</f>
        <v>0</v>
      </c>
      <c r="M141" s="459">
        <f>'Data (Layer 1)'!O141/'Data (Layer 1)'!$AH$157*100</f>
        <v>0</v>
      </c>
      <c r="N141" s="459">
        <f>'Data (Layer 1)'!P141/'Data (Layer 1)'!$AH$157*100</f>
        <v>0</v>
      </c>
      <c r="O141" s="459">
        <f>'Data (Layer 1)'!Q141/'Data (Layer 1)'!$AH$157*100</f>
        <v>0.27112923398495725</v>
      </c>
      <c r="P141" s="459">
        <f>'Data (Layer 1)'!R141/'Data (Layer 1)'!$AH$157*100</f>
        <v>1.5565302311237514</v>
      </c>
      <c r="Q141" s="459">
        <f>'Data (Layer 1)'!S141/'Data (Layer 1)'!$AH$157*100</f>
        <v>-0.25870783148011717</v>
      </c>
      <c r="R141" s="459">
        <f>'Data (Layer 1)'!T141/'Data (Layer 1)'!$AH$157*100</f>
        <v>0</v>
      </c>
      <c r="S141" s="459">
        <f>'Data (Layer 1)'!U141/'Data (Layer 1)'!$AH$157*100</f>
        <v>0</v>
      </c>
      <c r="T141" s="459">
        <f>'Data (Layer 1)'!V141/'Data (Layer 1)'!$AH$157*100</f>
        <v>-0.11007932564634125</v>
      </c>
      <c r="U141" s="459">
        <f>'Data (Layer 1)'!W141/'Data (Layer 1)'!$AH$157*100</f>
        <v>-0.11007932564634125</v>
      </c>
      <c r="V141" s="459">
        <f>'Data (Layer 1)'!X141/'Data (Layer 1)'!$AH$157*100</f>
        <v>0</v>
      </c>
      <c r="W141" s="459">
        <f>'Data (Layer 1)'!Y141/'Data (Layer 1)'!$AH$157*100</f>
        <v>0</v>
      </c>
      <c r="X141" s="459">
        <f>'Data (Layer 1)'!Z141/'Data (Layer 1)'!$AH$157*100</f>
        <v>0</v>
      </c>
      <c r="Y141" s="459">
        <f>'Data (Layer 1)'!AA141/'Data (Layer 1)'!$AH$157*100</f>
        <v>0</v>
      </c>
      <c r="Z141" s="459">
        <f>'Data (Layer 1)'!AB141/'Data (Layer 1)'!$AH$157*100</f>
        <v>0</v>
      </c>
      <c r="AA141" s="459">
        <f>'Data (Layer 1)'!AC141/'Data (Layer 1)'!$AH$157*100</f>
        <v>0</v>
      </c>
      <c r="AB141" s="459">
        <f>'Data (Layer 1)'!AD141/'Data (Layer 1)'!$AH$157*100</f>
        <v>-2.5699453458289789E-2</v>
      </c>
      <c r="AC141" s="459">
        <f>'Data (Layer 1)'!AE141/'Data (Layer 1)'!$AH$157*100</f>
        <v>-2.5699453458289789E-2</v>
      </c>
      <c r="AD141" s="459">
        <f>'Data (Layer 1)'!AF141/'Data (Layer 1)'!$AH$157*100</f>
        <v>0</v>
      </c>
      <c r="AE141" s="459">
        <f>'Data (Layer 1)'!AG141/'Data (Layer 1)'!$AH$157*100</f>
        <v>-0.39448661058474827</v>
      </c>
      <c r="AF141" s="357">
        <f>'Data (Layer 1)'!AH141/'Data (Layer 1)'!$AH$157*100</f>
        <v>1.1620436205390032</v>
      </c>
      <c r="AH141" s="30"/>
      <c r="AI141" s="30"/>
      <c r="AJ141" s="30"/>
      <c r="AK141" s="30"/>
      <c r="AL141" s="30"/>
      <c r="AM141" s="30"/>
    </row>
    <row r="142" spans="1:39" s="19" customFormat="1" x14ac:dyDescent="0.2">
      <c r="A142" s="217" t="s">
        <v>137</v>
      </c>
      <c r="B142" s="218"/>
      <c r="C142" s="288" t="s">
        <v>222</v>
      </c>
      <c r="D142" s="528">
        <f>'Data (Layer 1)'!F142/'Data (Layer 1)'!$AH$157*100</f>
        <v>0</v>
      </c>
      <c r="E142" s="528">
        <f>'Data (Layer 1)'!G142/'Data (Layer 1)'!$AH$157*100</f>
        <v>0</v>
      </c>
      <c r="F142" s="528">
        <f>'Data (Layer 1)'!H142/'Data (Layer 1)'!$AH$157*100</f>
        <v>0.70373670053283532</v>
      </c>
      <c r="G142" s="528">
        <f>'Data (Layer 1)'!I142/'Data (Layer 1)'!$AH$157*100</f>
        <v>0</v>
      </c>
      <c r="H142" s="528">
        <f>'Data (Layer 1)'!J142/'Data (Layer 1)'!$AH$157*100</f>
        <v>0</v>
      </c>
      <c r="I142" s="528">
        <f>'Data (Layer 1)'!K142/'Data (Layer 1)'!$AH$157*100</f>
        <v>0</v>
      </c>
      <c r="J142" s="528">
        <f>'Data (Layer 1)'!L142/'Data (Layer 1)'!$AH$157*100</f>
        <v>0</v>
      </c>
      <c r="K142" s="528">
        <f>'Data (Layer 1)'!M142/'Data (Layer 1)'!$AH$157*100</f>
        <v>0</v>
      </c>
      <c r="L142" s="528">
        <f>'Data (Layer 1)'!N142/'Data (Layer 1)'!$AH$157*100</f>
        <v>0</v>
      </c>
      <c r="M142" s="528">
        <f>'Data (Layer 1)'!O142/'Data (Layer 1)'!$AH$157*100</f>
        <v>0</v>
      </c>
      <c r="N142" s="528">
        <f>'Data (Layer 1)'!P142/'Data (Layer 1)'!$AH$157*100</f>
        <v>0</v>
      </c>
      <c r="O142" s="528">
        <f>'Data (Layer 1)'!Q142/'Data (Layer 1)'!$AH$157*100</f>
        <v>0</v>
      </c>
      <c r="P142" s="528">
        <f>'Data (Layer 1)'!R142/'Data (Layer 1)'!$AH$157*100</f>
        <v>0.70373670053283532</v>
      </c>
      <c r="Q142" s="528">
        <f>'Data (Layer 1)'!S142/'Data (Layer 1)'!$AH$157*100</f>
        <v>-0.28012404269535868</v>
      </c>
      <c r="R142" s="528">
        <f>'Data (Layer 1)'!T142/'Data (Layer 1)'!$AH$157*100</f>
        <v>0</v>
      </c>
      <c r="S142" s="528">
        <f>'Data (Layer 1)'!U142/'Data (Layer 1)'!$AH$157*100</f>
        <v>0</v>
      </c>
      <c r="T142" s="528">
        <f>'Data (Layer 1)'!V142/'Data (Layer 1)'!$AH$157*100</f>
        <v>-0.11007932564634125</v>
      </c>
      <c r="U142" s="528">
        <f>'Data (Layer 1)'!W142/'Data (Layer 1)'!$AH$157*100</f>
        <v>-0.11007932564634125</v>
      </c>
      <c r="V142" s="528">
        <f>'Data (Layer 1)'!X142/'Data (Layer 1)'!$AH$157*100</f>
        <v>0</v>
      </c>
      <c r="W142" s="528">
        <f>'Data (Layer 1)'!Y142/'Data (Layer 1)'!$AH$157*100</f>
        <v>0</v>
      </c>
      <c r="X142" s="528">
        <f>'Data (Layer 1)'!Z142/'Data (Layer 1)'!$AH$157*100</f>
        <v>0</v>
      </c>
      <c r="Y142" s="528">
        <f>'Data (Layer 1)'!AA142/'Data (Layer 1)'!$AH$157*100</f>
        <v>0</v>
      </c>
      <c r="Z142" s="528">
        <f>'Data (Layer 1)'!AB142/'Data (Layer 1)'!$AH$157*100</f>
        <v>0</v>
      </c>
      <c r="AA142" s="528">
        <f>'Data (Layer 1)'!AC142/'Data (Layer 1)'!$AH$157*100</f>
        <v>0</v>
      </c>
      <c r="AB142" s="528">
        <f>'Data (Layer 1)'!AD142/'Data (Layer 1)'!$AH$157*100</f>
        <v>-1.2849726729144894E-3</v>
      </c>
      <c r="AC142" s="528">
        <f>'Data (Layer 1)'!AE142/'Data (Layer 1)'!$AH$157*100</f>
        <v>-1.2849726729144894E-3</v>
      </c>
      <c r="AD142" s="528">
        <f>'Data (Layer 1)'!AF142/'Data (Layer 1)'!$AH$157*100</f>
        <v>0</v>
      </c>
      <c r="AE142" s="528">
        <f>'Data (Layer 1)'!AG142/'Data (Layer 1)'!$AH$157*100</f>
        <v>-0.39148834101461444</v>
      </c>
      <c r="AF142" s="385">
        <f>'Data (Layer 1)'!AH142/'Data (Layer 1)'!$AH$157*100</f>
        <v>0.31224835951822094</v>
      </c>
      <c r="AH142" s="35"/>
      <c r="AI142" s="35"/>
      <c r="AJ142" s="35"/>
      <c r="AK142" s="35"/>
      <c r="AL142" s="35"/>
      <c r="AM142" s="35"/>
    </row>
    <row r="143" spans="1:39" s="19" customFormat="1" x14ac:dyDescent="0.2">
      <c r="A143" s="217" t="s">
        <v>138</v>
      </c>
      <c r="B143" s="218"/>
      <c r="C143" s="288" t="s">
        <v>222</v>
      </c>
      <c r="D143" s="528">
        <f>'Data (Layer 1)'!F143/'Data (Layer 1)'!$AH$157*100</f>
        <v>0</v>
      </c>
      <c r="E143" s="528">
        <f>'Data (Layer 1)'!G143/'Data (Layer 1)'!$AH$157*100</f>
        <v>0</v>
      </c>
      <c r="F143" s="528">
        <f>'Data (Layer 1)'!H143/'Data (Layer 1)'!$AH$157*100</f>
        <v>0.20216903387187965</v>
      </c>
      <c r="G143" s="528">
        <f>'Data (Layer 1)'!I143/'Data (Layer 1)'!$AH$157*100</f>
        <v>0</v>
      </c>
      <c r="H143" s="528">
        <f>'Data (Layer 1)'!J143/'Data (Layer 1)'!$AH$157*100</f>
        <v>0</v>
      </c>
      <c r="I143" s="528">
        <f>'Data (Layer 1)'!K143/'Data (Layer 1)'!$AH$157*100</f>
        <v>0</v>
      </c>
      <c r="J143" s="528">
        <f>'Data (Layer 1)'!L143/'Data (Layer 1)'!$AH$157*100</f>
        <v>0</v>
      </c>
      <c r="K143" s="528">
        <f>'Data (Layer 1)'!M143/'Data (Layer 1)'!$AH$157*100</f>
        <v>0</v>
      </c>
      <c r="L143" s="528">
        <f>'Data (Layer 1)'!N143/'Data (Layer 1)'!$AH$157*100</f>
        <v>0</v>
      </c>
      <c r="M143" s="528">
        <f>'Data (Layer 1)'!O143/'Data (Layer 1)'!$AH$157*100</f>
        <v>0</v>
      </c>
      <c r="N143" s="528">
        <f>'Data (Layer 1)'!P143/'Data (Layer 1)'!$AH$157*100</f>
        <v>0</v>
      </c>
      <c r="O143" s="528">
        <f>'Data (Layer 1)'!Q143/'Data (Layer 1)'!$AH$157*100</f>
        <v>0.27112923398495725</v>
      </c>
      <c r="P143" s="528">
        <f>'Data (Layer 1)'!R143/'Data (Layer 1)'!$AH$157*100</f>
        <v>0.47329826785683693</v>
      </c>
      <c r="Q143" s="528">
        <f>'Data (Layer 1)'!S143/'Data (Layer 1)'!$AH$157*100</f>
        <v>-1.3278050953449723E-2</v>
      </c>
      <c r="R143" s="528">
        <f>'Data (Layer 1)'!T143/'Data (Layer 1)'!$AH$157*100</f>
        <v>0</v>
      </c>
      <c r="S143" s="528">
        <f>'Data (Layer 1)'!U143/'Data (Layer 1)'!$AH$157*100</f>
        <v>0</v>
      </c>
      <c r="T143" s="528">
        <f>'Data (Layer 1)'!V143/'Data (Layer 1)'!$AH$157*100</f>
        <v>9.1661384001233581E-2</v>
      </c>
      <c r="U143" s="528">
        <f>'Data (Layer 1)'!W143/'Data (Layer 1)'!$AH$157*100</f>
        <v>9.1661384001233581E-2</v>
      </c>
      <c r="V143" s="528">
        <f>'Data (Layer 1)'!X143/'Data (Layer 1)'!$AH$157*100</f>
        <v>0</v>
      </c>
      <c r="W143" s="528">
        <f>'Data (Layer 1)'!Y143/'Data (Layer 1)'!$AH$157*100</f>
        <v>0</v>
      </c>
      <c r="X143" s="528">
        <f>'Data (Layer 1)'!Z143/'Data (Layer 1)'!$AH$157*100</f>
        <v>0</v>
      </c>
      <c r="Y143" s="528">
        <f>'Data (Layer 1)'!AA143/'Data (Layer 1)'!$AH$157*100</f>
        <v>0</v>
      </c>
      <c r="Z143" s="528">
        <f>'Data (Layer 1)'!AB143/'Data (Layer 1)'!$AH$157*100</f>
        <v>0</v>
      </c>
      <c r="AA143" s="528">
        <f>'Data (Layer 1)'!AC143/'Data (Layer 1)'!$AH$157*100</f>
        <v>0</v>
      </c>
      <c r="AB143" s="528">
        <f>'Data (Layer 1)'!AD143/'Data (Layer 1)'!$AH$157*100</f>
        <v>-8.5664844860965951E-4</v>
      </c>
      <c r="AC143" s="528">
        <f>'Data (Layer 1)'!AE143/'Data (Layer 1)'!$AH$157*100</f>
        <v>-8.5664844860965951E-4</v>
      </c>
      <c r="AD143" s="528">
        <f>'Data (Layer 1)'!AF143/'Data (Layer 1)'!$AH$157*100</f>
        <v>0</v>
      </c>
      <c r="AE143" s="528">
        <f>'Data (Layer 1)'!AG143/'Data (Layer 1)'!$AH$157*100</f>
        <v>7.7526684599174181E-2</v>
      </c>
      <c r="AF143" s="385">
        <f>'Data (Layer 1)'!AH143/'Data (Layer 1)'!$AH$157*100</f>
        <v>0.55082495245601115</v>
      </c>
      <c r="AH143" s="35"/>
      <c r="AI143" s="35"/>
      <c r="AJ143" s="35"/>
      <c r="AK143" s="35"/>
      <c r="AL143" s="35"/>
      <c r="AM143" s="35"/>
    </row>
    <row r="144" spans="1:39" s="19" customFormat="1" x14ac:dyDescent="0.2">
      <c r="A144" s="217" t="s">
        <v>139</v>
      </c>
      <c r="B144" s="218"/>
      <c r="C144" s="288" t="s">
        <v>222</v>
      </c>
      <c r="D144" s="528">
        <f>'Data (Layer 1)'!F144/'Data (Layer 1)'!$AH$157*100</f>
        <v>0</v>
      </c>
      <c r="E144" s="528">
        <f>'Data (Layer 1)'!G144/'Data (Layer 1)'!$AH$157*100</f>
        <v>0</v>
      </c>
      <c r="F144" s="528">
        <f>'Data (Layer 1)'!H144/'Data (Layer 1)'!$AH$157*100</f>
        <v>0.21459043637671971</v>
      </c>
      <c r="G144" s="528">
        <f>'Data (Layer 1)'!I144/'Data (Layer 1)'!$AH$157*100</f>
        <v>0</v>
      </c>
      <c r="H144" s="528">
        <f>'Data (Layer 1)'!J144/'Data (Layer 1)'!$AH$157*100</f>
        <v>0</v>
      </c>
      <c r="I144" s="528">
        <f>'Data (Layer 1)'!K144/'Data (Layer 1)'!$AH$157*100</f>
        <v>0</v>
      </c>
      <c r="J144" s="528">
        <f>'Data (Layer 1)'!L144/'Data (Layer 1)'!$AH$157*100</f>
        <v>0</v>
      </c>
      <c r="K144" s="528">
        <f>'Data (Layer 1)'!M144/'Data (Layer 1)'!$AH$157*100</f>
        <v>0</v>
      </c>
      <c r="L144" s="528">
        <f>'Data (Layer 1)'!N144/'Data (Layer 1)'!$AH$157*100</f>
        <v>0</v>
      </c>
      <c r="M144" s="528">
        <f>'Data (Layer 1)'!O144/'Data (Layer 1)'!$AH$157*100</f>
        <v>0</v>
      </c>
      <c r="N144" s="528">
        <f>'Data (Layer 1)'!P144/'Data (Layer 1)'!$AH$157*100</f>
        <v>0</v>
      </c>
      <c r="O144" s="528">
        <f>'Data (Layer 1)'!Q144/'Data (Layer 1)'!$AH$157*100</f>
        <v>0</v>
      </c>
      <c r="P144" s="528">
        <f>'Data (Layer 1)'!R144/'Data (Layer 1)'!$AH$157*100</f>
        <v>0.21459043637671971</v>
      </c>
      <c r="Q144" s="528">
        <f>'Data (Layer 1)'!S144/'Data (Layer 1)'!$AH$157*100</f>
        <v>5.1398906916579577E-3</v>
      </c>
      <c r="R144" s="528">
        <f>'Data (Layer 1)'!T144/'Data (Layer 1)'!$AH$157*100</f>
        <v>0</v>
      </c>
      <c r="S144" s="528">
        <f>'Data (Layer 1)'!U144/'Data (Layer 1)'!$AH$157*100</f>
        <v>0</v>
      </c>
      <c r="T144" s="528">
        <f>'Data (Layer 1)'!V144/'Data (Layer 1)'!$AH$157*100</f>
        <v>-4.4117395103397468E-2</v>
      </c>
      <c r="U144" s="528">
        <f>'Data (Layer 1)'!W144/'Data (Layer 1)'!$AH$157*100</f>
        <v>-4.4117395103397468E-2</v>
      </c>
      <c r="V144" s="528">
        <f>'Data (Layer 1)'!X144/'Data (Layer 1)'!$AH$157*100</f>
        <v>0</v>
      </c>
      <c r="W144" s="528">
        <f>'Data (Layer 1)'!Y144/'Data (Layer 1)'!$AH$157*100</f>
        <v>0</v>
      </c>
      <c r="X144" s="528">
        <f>'Data (Layer 1)'!Z144/'Data (Layer 1)'!$AH$157*100</f>
        <v>0</v>
      </c>
      <c r="Y144" s="528">
        <f>'Data (Layer 1)'!AA144/'Data (Layer 1)'!$AH$157*100</f>
        <v>0</v>
      </c>
      <c r="Z144" s="528">
        <f>'Data (Layer 1)'!AB144/'Data (Layer 1)'!$AH$157*100</f>
        <v>0</v>
      </c>
      <c r="AA144" s="528">
        <f>'Data (Layer 1)'!AC144/'Data (Layer 1)'!$AH$157*100</f>
        <v>0</v>
      </c>
      <c r="AB144" s="528">
        <f>'Data (Layer 1)'!AD144/'Data (Layer 1)'!$AH$157*100</f>
        <v>-1.4563023626364212E-2</v>
      </c>
      <c r="AC144" s="528">
        <f>'Data (Layer 1)'!AE144/'Data (Layer 1)'!$AH$157*100</f>
        <v>-1.4563023626364212E-2</v>
      </c>
      <c r="AD144" s="528">
        <f>'Data (Layer 1)'!AF144/'Data (Layer 1)'!$AH$157*100</f>
        <v>0</v>
      </c>
      <c r="AE144" s="528">
        <f>'Data (Layer 1)'!AG144/'Data (Layer 1)'!$AH$157*100</f>
        <v>-5.3540528038103725E-2</v>
      </c>
      <c r="AF144" s="385">
        <f>'Data (Layer 1)'!AH144/'Data (Layer 1)'!$AH$157*100</f>
        <v>0.16104990833861599</v>
      </c>
      <c r="AH144" s="35"/>
      <c r="AI144" s="35"/>
      <c r="AJ144" s="35"/>
      <c r="AK144" s="35"/>
      <c r="AL144" s="35"/>
      <c r="AM144" s="35"/>
    </row>
    <row r="145" spans="1:39" s="19" customFormat="1" x14ac:dyDescent="0.2">
      <c r="A145" s="217" t="s">
        <v>140</v>
      </c>
      <c r="B145" s="218"/>
      <c r="C145" s="288" t="s">
        <v>222</v>
      </c>
      <c r="D145" s="528">
        <f>'Data (Layer 1)'!F145/'Data (Layer 1)'!$AH$157*100</f>
        <v>0</v>
      </c>
      <c r="E145" s="528">
        <f>'Data (Layer 1)'!G145/'Data (Layer 1)'!$AH$157*100</f>
        <v>0</v>
      </c>
      <c r="F145" s="528">
        <f>'Data (Layer 1)'!H145/'Data (Layer 1)'!$AH$157*100</f>
        <v>0.16490482635735948</v>
      </c>
      <c r="G145" s="528">
        <f>'Data (Layer 1)'!I145/'Data (Layer 1)'!$AH$157*100</f>
        <v>0</v>
      </c>
      <c r="H145" s="528">
        <f>'Data (Layer 1)'!J145/'Data (Layer 1)'!$AH$157*100</f>
        <v>0</v>
      </c>
      <c r="I145" s="528">
        <f>'Data (Layer 1)'!K145/'Data (Layer 1)'!$AH$157*100</f>
        <v>0</v>
      </c>
      <c r="J145" s="528">
        <f>'Data (Layer 1)'!L145/'Data (Layer 1)'!$AH$157*100</f>
        <v>0</v>
      </c>
      <c r="K145" s="528">
        <f>'Data (Layer 1)'!M145/'Data (Layer 1)'!$AH$157*100</f>
        <v>0</v>
      </c>
      <c r="L145" s="528">
        <f>'Data (Layer 1)'!N145/'Data (Layer 1)'!$AH$157*100</f>
        <v>0</v>
      </c>
      <c r="M145" s="528">
        <f>'Data (Layer 1)'!O145/'Data (Layer 1)'!$AH$157*100</f>
        <v>0</v>
      </c>
      <c r="N145" s="528">
        <f>'Data (Layer 1)'!P145/'Data (Layer 1)'!$AH$157*100</f>
        <v>0</v>
      </c>
      <c r="O145" s="528">
        <f>'Data (Layer 1)'!Q145/'Data (Layer 1)'!$AH$157*100</f>
        <v>0</v>
      </c>
      <c r="P145" s="528">
        <f>'Data (Layer 1)'!R145/'Data (Layer 1)'!$AH$157*100</f>
        <v>0.16490482635735948</v>
      </c>
      <c r="Q145" s="528">
        <f>'Data (Layer 1)'!S145/'Data (Layer 1)'!$AH$157*100</f>
        <v>2.9554371477033256E-2</v>
      </c>
      <c r="R145" s="528">
        <f>'Data (Layer 1)'!T145/'Data (Layer 1)'!$AH$157*100</f>
        <v>0</v>
      </c>
      <c r="S145" s="528">
        <f>'Data (Layer 1)'!U145/'Data (Layer 1)'!$AH$157*100</f>
        <v>0</v>
      </c>
      <c r="T145" s="528">
        <f>'Data (Layer 1)'!V145/'Data (Layer 1)'!$AH$157*100</f>
        <v>-4.7543988897836106E-2</v>
      </c>
      <c r="U145" s="528">
        <f>'Data (Layer 1)'!W145/'Data (Layer 1)'!$AH$157*100</f>
        <v>-4.7543988897836106E-2</v>
      </c>
      <c r="V145" s="528">
        <f>'Data (Layer 1)'!X145/'Data (Layer 1)'!$AH$157*100</f>
        <v>0</v>
      </c>
      <c r="W145" s="528">
        <f>'Data (Layer 1)'!Y145/'Data (Layer 1)'!$AH$157*100</f>
        <v>0</v>
      </c>
      <c r="X145" s="528">
        <f>'Data (Layer 1)'!Z145/'Data (Layer 1)'!$AH$157*100</f>
        <v>0</v>
      </c>
      <c r="Y145" s="528">
        <f>'Data (Layer 1)'!AA145/'Data (Layer 1)'!$AH$157*100</f>
        <v>0</v>
      </c>
      <c r="Z145" s="528">
        <f>'Data (Layer 1)'!AB145/'Data (Layer 1)'!$AH$157*100</f>
        <v>0</v>
      </c>
      <c r="AA145" s="528">
        <f>'Data (Layer 1)'!AC145/'Data (Layer 1)'!$AH$157*100</f>
        <v>0</v>
      </c>
      <c r="AB145" s="528">
        <f>'Data (Layer 1)'!AD145/'Data (Layer 1)'!$AH$157*100</f>
        <v>-8.9948087104014252E-3</v>
      </c>
      <c r="AC145" s="528">
        <f>'Data (Layer 1)'!AE145/'Data (Layer 1)'!$AH$157*100</f>
        <v>-8.9948087104014252E-3</v>
      </c>
      <c r="AD145" s="528">
        <f>'Data (Layer 1)'!AF145/'Data (Layer 1)'!$AH$157*100</f>
        <v>0</v>
      </c>
      <c r="AE145" s="528">
        <f>'Data (Layer 1)'!AG145/'Data (Layer 1)'!$AH$157*100</f>
        <v>-2.6984426131204275E-2</v>
      </c>
      <c r="AF145" s="385">
        <f>'Data (Layer 1)'!AH145/'Data (Layer 1)'!$AH$157*100</f>
        <v>0.13792040022615518</v>
      </c>
      <c r="AH145" s="35"/>
      <c r="AI145" s="35"/>
      <c r="AJ145" s="35"/>
      <c r="AK145" s="35"/>
      <c r="AL145" s="35"/>
      <c r="AM145" s="35"/>
    </row>
    <row r="146" spans="1:39" s="19" customFormat="1" x14ac:dyDescent="0.2">
      <c r="A146" s="80"/>
      <c r="B146" s="150"/>
      <c r="C146" s="151"/>
      <c r="D146" s="413"/>
      <c r="E146" s="414"/>
      <c r="F146" s="414"/>
      <c r="G146" s="415"/>
      <c r="H146" s="416"/>
      <c r="I146" s="417"/>
      <c r="J146" s="417"/>
      <c r="K146" s="417"/>
      <c r="L146" s="417"/>
      <c r="M146" s="418"/>
      <c r="N146" s="419"/>
      <c r="O146" s="414"/>
      <c r="P146" s="420"/>
      <c r="Q146" s="421"/>
      <c r="R146" s="422"/>
      <c r="S146" s="422"/>
      <c r="T146" s="423"/>
      <c r="U146" s="414"/>
      <c r="V146" s="422"/>
      <c r="W146" s="417"/>
      <c r="X146" s="417"/>
      <c r="Y146" s="417"/>
      <c r="Z146" s="417"/>
      <c r="AA146" s="417"/>
      <c r="AB146" s="423"/>
      <c r="AC146" s="414"/>
      <c r="AD146" s="414"/>
      <c r="AE146" s="462"/>
      <c r="AF146" s="357"/>
      <c r="AH146" s="35"/>
      <c r="AI146" s="35"/>
      <c r="AJ146" s="35"/>
      <c r="AK146" s="35"/>
      <c r="AL146" s="35"/>
      <c r="AM146" s="35"/>
    </row>
    <row r="147" spans="1:39" s="19" customFormat="1" x14ac:dyDescent="0.2">
      <c r="A147" s="80" t="s">
        <v>141</v>
      </c>
      <c r="B147" s="150"/>
      <c r="C147" s="151" t="s">
        <v>222</v>
      </c>
      <c r="D147" s="459">
        <f>'Data (Layer 1)'!F147/'Data (Layer 1)'!$AH$157*100</f>
        <v>0</v>
      </c>
      <c r="E147" s="459">
        <f>'Data (Layer 1)'!G147/'Data (Layer 1)'!$AH$157*100</f>
        <v>0</v>
      </c>
      <c r="F147" s="459">
        <f>'Data (Layer 1)'!H147/'Data (Layer 1)'!$AH$157*100</f>
        <v>0</v>
      </c>
      <c r="G147" s="459">
        <f>'Data (Layer 1)'!I147/'Data (Layer 1)'!$AH$157*100</f>
        <v>0</v>
      </c>
      <c r="H147" s="459">
        <f>'Data (Layer 1)'!J147/'Data (Layer 1)'!$AH$157*100</f>
        <v>0</v>
      </c>
      <c r="I147" s="459">
        <f>'Data (Layer 1)'!K147/'Data (Layer 1)'!$AH$157*100</f>
        <v>0</v>
      </c>
      <c r="J147" s="459">
        <f>'Data (Layer 1)'!L147/'Data (Layer 1)'!$AH$157*100</f>
        <v>0</v>
      </c>
      <c r="K147" s="459">
        <f>'Data (Layer 1)'!M147/'Data (Layer 1)'!$AH$157*100</f>
        <v>0</v>
      </c>
      <c r="L147" s="459">
        <f>'Data (Layer 1)'!N147/'Data (Layer 1)'!$AH$157*100</f>
        <v>0</v>
      </c>
      <c r="M147" s="459">
        <f>'Data (Layer 1)'!O147/'Data (Layer 1)'!$AH$157*100</f>
        <v>0</v>
      </c>
      <c r="N147" s="459">
        <f>'Data (Layer 1)'!P147/'Data (Layer 1)'!$AH$157*100</f>
        <v>0</v>
      </c>
      <c r="O147" s="459">
        <f>'Data (Layer 1)'!Q147/'Data (Layer 1)'!$AH$157*100</f>
        <v>2.8269398804118766E-2</v>
      </c>
      <c r="P147" s="459">
        <f>'Data (Layer 1)'!R147/'Data (Layer 1)'!$AH$157*100</f>
        <v>2.8269398804118766E-2</v>
      </c>
      <c r="Q147" s="459">
        <f>'Data (Layer 1)'!S147/'Data (Layer 1)'!$AH$157*100</f>
        <v>2.5699453458289789E-3</v>
      </c>
      <c r="R147" s="459">
        <f>'Data (Layer 1)'!T147/'Data (Layer 1)'!$AH$157*100</f>
        <v>0</v>
      </c>
      <c r="S147" s="459">
        <f>'Data (Layer 1)'!U147/'Data (Layer 1)'!$AH$157*100</f>
        <v>0</v>
      </c>
      <c r="T147" s="459">
        <f>'Data (Layer 1)'!V147/'Data (Layer 1)'!$AH$157*100</f>
        <v>0</v>
      </c>
      <c r="U147" s="459">
        <f>'Data (Layer 1)'!W147/'Data (Layer 1)'!$AH$157*100</f>
        <v>0</v>
      </c>
      <c r="V147" s="459">
        <f>'Data (Layer 1)'!X147/'Data (Layer 1)'!$AH$157*100</f>
        <v>0</v>
      </c>
      <c r="W147" s="459">
        <f>'Data (Layer 1)'!Y147/'Data (Layer 1)'!$AH$157*100</f>
        <v>0</v>
      </c>
      <c r="X147" s="459">
        <f>'Data (Layer 1)'!Z147/'Data (Layer 1)'!$AH$157*100</f>
        <v>0</v>
      </c>
      <c r="Y147" s="459">
        <f>'Data (Layer 1)'!AA147/'Data (Layer 1)'!$AH$157*100</f>
        <v>0</v>
      </c>
      <c r="Z147" s="459">
        <f>'Data (Layer 1)'!AB147/'Data (Layer 1)'!$AH$157*100</f>
        <v>0</v>
      </c>
      <c r="AA147" s="459">
        <f>'Data (Layer 1)'!AC147/'Data (Layer 1)'!$AH$157*100</f>
        <v>0</v>
      </c>
      <c r="AB147" s="459">
        <f>'Data (Layer 1)'!AD147/'Data (Layer 1)'!$AH$157*100</f>
        <v>0</v>
      </c>
      <c r="AC147" s="459">
        <f>'Data (Layer 1)'!AE147/'Data (Layer 1)'!$AH$157*100</f>
        <v>0</v>
      </c>
      <c r="AD147" s="459">
        <f>'Data (Layer 1)'!AF147/'Data (Layer 1)'!$AH$157*100</f>
        <v>0</v>
      </c>
      <c r="AE147" s="459">
        <f>'Data (Layer 1)'!AG147/'Data (Layer 1)'!$AH$157*100</f>
        <v>2.5699453458289789E-3</v>
      </c>
      <c r="AF147" s="357">
        <f>'Data (Layer 1)'!AH147/'Data (Layer 1)'!$AH$157*100</f>
        <v>3.0839344149947746E-2</v>
      </c>
      <c r="AH147" s="35"/>
      <c r="AI147" s="35"/>
      <c r="AJ147" s="35"/>
      <c r="AK147" s="35"/>
      <c r="AL147" s="35"/>
      <c r="AM147" s="35"/>
    </row>
    <row r="148" spans="1:39" s="19" customFormat="1" x14ac:dyDescent="0.2">
      <c r="A148" s="80"/>
      <c r="B148" s="150"/>
      <c r="C148" s="151"/>
      <c r="D148" s="413"/>
      <c r="E148" s="414"/>
      <c r="F148" s="414"/>
      <c r="G148" s="415"/>
      <c r="H148" s="416"/>
      <c r="I148" s="417"/>
      <c r="J148" s="417"/>
      <c r="K148" s="417"/>
      <c r="L148" s="417"/>
      <c r="M148" s="418"/>
      <c r="N148" s="419"/>
      <c r="O148" s="414"/>
      <c r="P148" s="420"/>
      <c r="Q148" s="421"/>
      <c r="R148" s="422"/>
      <c r="S148" s="422"/>
      <c r="T148" s="423"/>
      <c r="U148" s="414"/>
      <c r="V148" s="422"/>
      <c r="W148" s="417"/>
      <c r="X148" s="417"/>
      <c r="Y148" s="417"/>
      <c r="Z148" s="417"/>
      <c r="AA148" s="417"/>
      <c r="AB148" s="423"/>
      <c r="AC148" s="414"/>
      <c r="AD148" s="414"/>
      <c r="AE148" s="462"/>
      <c r="AF148" s="357"/>
      <c r="AH148" s="35"/>
      <c r="AI148" s="35"/>
      <c r="AJ148" s="35"/>
      <c r="AK148" s="35"/>
      <c r="AL148" s="35"/>
      <c r="AM148" s="35"/>
    </row>
    <row r="149" spans="1:39" x14ac:dyDescent="0.2">
      <c r="A149" s="38" t="s">
        <v>142</v>
      </c>
      <c r="B149" s="20"/>
      <c r="C149" s="4" t="s">
        <v>222</v>
      </c>
      <c r="D149" s="386">
        <f>'Data (Layer 1)'!F149/'Data (Layer 1)'!$AH$157*100</f>
        <v>6.1678688299895493E-2</v>
      </c>
      <c r="E149" s="386">
        <f>'Data (Layer 1)'!G149/'Data (Layer 1)'!$AH$157*100</f>
        <v>0</v>
      </c>
      <c r="F149" s="386">
        <f>'Data (Layer 1)'!H149/'Data (Layer 1)'!$AH$157*100</f>
        <v>38.923963883701404</v>
      </c>
      <c r="G149" s="386">
        <f>'Data (Layer 1)'!I149/'Data (Layer 1)'!$AH$157*100</f>
        <v>0</v>
      </c>
      <c r="H149" s="386">
        <f>'Data (Layer 1)'!J149/'Data (Layer 1)'!$AH$157*100</f>
        <v>0</v>
      </c>
      <c r="I149" s="386">
        <f>'Data (Layer 1)'!K149/'Data (Layer 1)'!$AH$157*100</f>
        <v>0</v>
      </c>
      <c r="J149" s="386">
        <f>'Data (Layer 1)'!L149/'Data (Layer 1)'!$AH$157*100</f>
        <v>0</v>
      </c>
      <c r="K149" s="386">
        <f>'Data (Layer 1)'!M149/'Data (Layer 1)'!$AH$157*100</f>
        <v>3.2552641047167062E-2</v>
      </c>
      <c r="L149" s="386">
        <f>'Data (Layer 1)'!N149/'Data (Layer 1)'!$AH$157*100</f>
        <v>0</v>
      </c>
      <c r="M149" s="386">
        <f>'Data (Layer 1)'!O149/'Data (Layer 1)'!$AH$157*100</f>
        <v>0</v>
      </c>
      <c r="N149" s="386">
        <f>'Data (Layer 1)'!P149/'Data (Layer 1)'!$AH$157*100</f>
        <v>3.2552641047167062E-2</v>
      </c>
      <c r="O149" s="386">
        <f>'Data (Layer 1)'!Q149/'Data (Layer 1)'!$AH$157*100</f>
        <v>0</v>
      </c>
      <c r="P149" s="386">
        <f>'Data (Layer 1)'!R149/'Data (Layer 1)'!$AH$157*100</f>
        <v>39.018195213048465</v>
      </c>
      <c r="Q149" s="386">
        <f>'Data (Layer 1)'!S149/'Data (Layer 1)'!$AH$157*100</f>
        <v>0</v>
      </c>
      <c r="R149" s="386">
        <f>'Data (Layer 1)'!T149/'Data (Layer 1)'!$AH$157*100</f>
        <v>0</v>
      </c>
      <c r="S149" s="386">
        <f>'Data (Layer 1)'!U149/'Data (Layer 1)'!$AH$157*100</f>
        <v>5.7823770281152022E-2</v>
      </c>
      <c r="T149" s="386">
        <f>'Data (Layer 1)'!V149/'Data (Layer 1)'!$AH$157*100</f>
        <v>-0.69559854027104362</v>
      </c>
      <c r="U149" s="386">
        <f>'Data (Layer 1)'!W149/'Data (Layer 1)'!$AH$157*100</f>
        <v>-0.63777476998989158</v>
      </c>
      <c r="V149" s="386">
        <f>'Data (Layer 1)'!X149/'Data (Layer 1)'!$AH$157*100</f>
        <v>0</v>
      </c>
      <c r="W149" s="386">
        <f>'Data (Layer 1)'!Y149/'Data (Layer 1)'!$AH$157*100</f>
        <v>0</v>
      </c>
      <c r="X149" s="386">
        <f>'Data (Layer 1)'!Z149/'Data (Layer 1)'!$AH$157*100</f>
        <v>0</v>
      </c>
      <c r="Y149" s="386">
        <f>'Data (Layer 1)'!AA149/'Data (Layer 1)'!$AH$157*100</f>
        <v>0</v>
      </c>
      <c r="Z149" s="386">
        <f>'Data (Layer 1)'!AB149/'Data (Layer 1)'!$AH$157*100</f>
        <v>0</v>
      </c>
      <c r="AA149" s="386">
        <f>'Data (Layer 1)'!AC149/'Data (Layer 1)'!$AH$157*100</f>
        <v>0</v>
      </c>
      <c r="AB149" s="386">
        <f>'Data (Layer 1)'!AD149/'Data (Layer 1)'!$AH$157*100</f>
        <v>8.7378141758185285E-2</v>
      </c>
      <c r="AC149" s="386">
        <f>'Data (Layer 1)'!AE149/'Data (Layer 1)'!$AH$157*100</f>
        <v>8.7378141758185285E-2</v>
      </c>
      <c r="AD149" s="386">
        <f>'Data (Layer 1)'!AF149/'Data (Layer 1)'!$AH$157*100</f>
        <v>0</v>
      </c>
      <c r="AE149" s="386">
        <f>'Data (Layer 1)'!AG149/'Data (Layer 1)'!$AH$157*100</f>
        <v>-0.55039662823170632</v>
      </c>
      <c r="AF149" s="344">
        <f>'Data (Layer 1)'!AH149/'Data (Layer 1)'!$AH$157*100</f>
        <v>38.467798584816762</v>
      </c>
      <c r="AH149" s="31"/>
      <c r="AI149" s="30"/>
      <c r="AJ149" s="30"/>
      <c r="AK149" s="30"/>
      <c r="AL149" s="30"/>
      <c r="AM149" s="30"/>
    </row>
    <row r="150" spans="1:39" s="19" customFormat="1" x14ac:dyDescent="0.2">
      <c r="A150" s="225" t="s">
        <v>143</v>
      </c>
      <c r="B150" s="150"/>
      <c r="C150" s="226" t="s">
        <v>222</v>
      </c>
      <c r="D150" s="528">
        <f>'Data (Layer 1)'!F150/'Data (Layer 1)'!$AH$157*100</f>
        <v>0</v>
      </c>
      <c r="E150" s="528">
        <f>'Data (Layer 1)'!G150/'Data (Layer 1)'!$AH$157*100</f>
        <v>0</v>
      </c>
      <c r="F150" s="528">
        <f>'Data (Layer 1)'!H150/'Data (Layer 1)'!$AH$157*100</f>
        <v>26.597649356657016</v>
      </c>
      <c r="G150" s="528">
        <f>'Data (Layer 1)'!I150/'Data (Layer 1)'!$AH$157*100</f>
        <v>0</v>
      </c>
      <c r="H150" s="528">
        <f>'Data (Layer 1)'!J150/'Data (Layer 1)'!$AH$157*100</f>
        <v>0</v>
      </c>
      <c r="I150" s="528">
        <f>'Data (Layer 1)'!K150/'Data (Layer 1)'!$AH$157*100</f>
        <v>0</v>
      </c>
      <c r="J150" s="528">
        <f>'Data (Layer 1)'!L150/'Data (Layer 1)'!$AH$157*100</f>
        <v>0</v>
      </c>
      <c r="K150" s="528">
        <f>'Data (Layer 1)'!M150/'Data (Layer 1)'!$AH$157*100</f>
        <v>0</v>
      </c>
      <c r="L150" s="528">
        <f>'Data (Layer 1)'!N150/'Data (Layer 1)'!$AH$157*100</f>
        <v>0</v>
      </c>
      <c r="M150" s="528">
        <f>'Data (Layer 1)'!O150/'Data (Layer 1)'!$AH$157*100</f>
        <v>0</v>
      </c>
      <c r="N150" s="528">
        <f>'Data (Layer 1)'!P150/'Data (Layer 1)'!$AH$157*100</f>
        <v>0</v>
      </c>
      <c r="O150" s="528">
        <f>'Data (Layer 1)'!Q150/'Data (Layer 1)'!$AH$157*100</f>
        <v>0</v>
      </c>
      <c r="P150" s="528">
        <f>'Data (Layer 1)'!R150/'Data (Layer 1)'!$AH$157*100</f>
        <v>26.597649356657016</v>
      </c>
      <c r="Q150" s="528">
        <f>'Data (Layer 1)'!S150/'Data (Layer 1)'!$AH$157*100</f>
        <v>0</v>
      </c>
      <c r="R150" s="528">
        <f>'Data (Layer 1)'!T150/'Data (Layer 1)'!$AH$157*100</f>
        <v>0</v>
      </c>
      <c r="S150" s="528">
        <f>'Data (Layer 1)'!U150/'Data (Layer 1)'!$AH$157*100</f>
        <v>2.4842805009680131E-2</v>
      </c>
      <c r="T150" s="528">
        <f>'Data (Layer 1)'!V150/'Data (Layer 1)'!$AH$157*100</f>
        <v>0.33023797693902374</v>
      </c>
      <c r="U150" s="528">
        <f>'Data (Layer 1)'!W150/'Data (Layer 1)'!$AH$157*100</f>
        <v>0.35508078194870391</v>
      </c>
      <c r="V150" s="528">
        <f>'Data (Layer 1)'!X150/'Data (Layer 1)'!$AH$157*100</f>
        <v>0</v>
      </c>
      <c r="W150" s="528">
        <f>'Data (Layer 1)'!Y150/'Data (Layer 1)'!$AH$157*100</f>
        <v>0</v>
      </c>
      <c r="X150" s="528">
        <f>'Data (Layer 1)'!Z150/'Data (Layer 1)'!$AH$157*100</f>
        <v>0</v>
      </c>
      <c r="Y150" s="528">
        <f>'Data (Layer 1)'!AA150/'Data (Layer 1)'!$AH$157*100</f>
        <v>0</v>
      </c>
      <c r="Z150" s="528">
        <f>'Data (Layer 1)'!AB150/'Data (Layer 1)'!$AH$157*100</f>
        <v>0</v>
      </c>
      <c r="AA150" s="528">
        <f>'Data (Layer 1)'!AC150/'Data (Layer 1)'!$AH$157*100</f>
        <v>0</v>
      </c>
      <c r="AB150" s="528">
        <f>'Data (Layer 1)'!AD150/'Data (Layer 1)'!$AH$157*100</f>
        <v>0</v>
      </c>
      <c r="AC150" s="528">
        <f>'Data (Layer 1)'!AE150/'Data (Layer 1)'!$AH$157*100</f>
        <v>0</v>
      </c>
      <c r="AD150" s="528">
        <f>'Data (Layer 1)'!AF150/'Data (Layer 1)'!$AH$157*100</f>
        <v>0</v>
      </c>
      <c r="AE150" s="528">
        <f>'Data (Layer 1)'!AG150/'Data (Layer 1)'!$AH$157*100</f>
        <v>0.35508078194870391</v>
      </c>
      <c r="AF150" s="385">
        <f>'Data (Layer 1)'!AH150/'Data (Layer 1)'!$AH$157*100</f>
        <v>26.95273013860572</v>
      </c>
      <c r="AH150" s="35"/>
      <c r="AI150" s="35"/>
      <c r="AJ150" s="35"/>
      <c r="AK150" s="35"/>
      <c r="AL150" s="35"/>
      <c r="AM150" s="35"/>
    </row>
    <row r="151" spans="1:39" s="19" customFormat="1" x14ac:dyDescent="0.2">
      <c r="A151" s="225" t="s">
        <v>144</v>
      </c>
      <c r="B151" s="150"/>
      <c r="C151" s="226" t="s">
        <v>222</v>
      </c>
      <c r="D151" s="528">
        <f>'Data (Layer 1)'!F151/'Data (Layer 1)'!$AH$157*100</f>
        <v>6.1678688299895493E-2</v>
      </c>
      <c r="E151" s="528">
        <f>'Data (Layer 1)'!G151/'Data (Layer 1)'!$AH$157*100</f>
        <v>0</v>
      </c>
      <c r="F151" s="528">
        <f>'Data (Layer 1)'!H151/'Data (Layer 1)'!$AH$157*100</f>
        <v>12.326314527044392</v>
      </c>
      <c r="G151" s="528">
        <f>'Data (Layer 1)'!I151/'Data (Layer 1)'!$AH$157*100</f>
        <v>0</v>
      </c>
      <c r="H151" s="528">
        <f>'Data (Layer 1)'!J151/'Data (Layer 1)'!$AH$157*100</f>
        <v>0</v>
      </c>
      <c r="I151" s="528">
        <f>'Data (Layer 1)'!K151/'Data (Layer 1)'!$AH$157*100</f>
        <v>0</v>
      </c>
      <c r="J151" s="528">
        <f>'Data (Layer 1)'!L151/'Data (Layer 1)'!$AH$157*100</f>
        <v>0</v>
      </c>
      <c r="K151" s="528">
        <f>'Data (Layer 1)'!M151/'Data (Layer 1)'!$AH$157*100</f>
        <v>3.2552641047167062E-2</v>
      </c>
      <c r="L151" s="528">
        <f>'Data (Layer 1)'!N151/'Data (Layer 1)'!$AH$157*100</f>
        <v>0</v>
      </c>
      <c r="M151" s="528">
        <f>'Data (Layer 1)'!O151/'Data (Layer 1)'!$AH$157*100</f>
        <v>0</v>
      </c>
      <c r="N151" s="528">
        <f>'Data (Layer 1)'!P151/'Data (Layer 1)'!$AH$157*100</f>
        <v>3.2552641047167062E-2</v>
      </c>
      <c r="O151" s="528">
        <f>'Data (Layer 1)'!Q151/'Data (Layer 1)'!$AH$157*100</f>
        <v>0</v>
      </c>
      <c r="P151" s="528">
        <f>'Data (Layer 1)'!R151/'Data (Layer 1)'!$AH$157*100</f>
        <v>12.420545856391454</v>
      </c>
      <c r="Q151" s="528">
        <f>'Data (Layer 1)'!S151/'Data (Layer 1)'!$AH$157*100</f>
        <v>0</v>
      </c>
      <c r="R151" s="528">
        <f>'Data (Layer 1)'!T151/'Data (Layer 1)'!$AH$157*100</f>
        <v>0</v>
      </c>
      <c r="S151" s="528">
        <f>'Data (Layer 1)'!U151/'Data (Layer 1)'!$AH$157*100</f>
        <v>3.2980965271471895E-2</v>
      </c>
      <c r="T151" s="528">
        <f>'Data (Layer 1)'!V151/'Data (Layer 1)'!$AH$157*100</f>
        <v>-1.0258365172100674</v>
      </c>
      <c r="U151" s="528">
        <f>'Data (Layer 1)'!W151/'Data (Layer 1)'!$AH$157*100</f>
        <v>-0.99285555193859543</v>
      </c>
      <c r="V151" s="528">
        <f>'Data (Layer 1)'!X151/'Data (Layer 1)'!$AH$157*100</f>
        <v>0</v>
      </c>
      <c r="W151" s="528">
        <f>'Data (Layer 1)'!Y151/'Data (Layer 1)'!$AH$157*100</f>
        <v>0</v>
      </c>
      <c r="X151" s="528">
        <f>'Data (Layer 1)'!Z151/'Data (Layer 1)'!$AH$157*100</f>
        <v>0</v>
      </c>
      <c r="Y151" s="528">
        <f>'Data (Layer 1)'!AA151/'Data (Layer 1)'!$AH$157*100</f>
        <v>0</v>
      </c>
      <c r="Z151" s="528">
        <f>'Data (Layer 1)'!AB151/'Data (Layer 1)'!$AH$157*100</f>
        <v>0</v>
      </c>
      <c r="AA151" s="528">
        <f>'Data (Layer 1)'!AC151/'Data (Layer 1)'!$AH$157*100</f>
        <v>0</v>
      </c>
      <c r="AB151" s="528">
        <f>'Data (Layer 1)'!AD151/'Data (Layer 1)'!$AH$157*100</f>
        <v>8.7378141758185285E-2</v>
      </c>
      <c r="AC151" s="528">
        <f>'Data (Layer 1)'!AE151/'Data (Layer 1)'!$AH$157*100</f>
        <v>8.7378141758185285E-2</v>
      </c>
      <c r="AD151" s="528">
        <f>'Data (Layer 1)'!AF151/'Data (Layer 1)'!$AH$157*100</f>
        <v>0</v>
      </c>
      <c r="AE151" s="528">
        <f>'Data (Layer 1)'!AG151/'Data (Layer 1)'!$AH$157*100</f>
        <v>-0.90547741018041017</v>
      </c>
      <c r="AF151" s="385">
        <f>'Data (Layer 1)'!AH151/'Data (Layer 1)'!$AH$157*100</f>
        <v>11.515068446211044</v>
      </c>
      <c r="AH151" s="35"/>
      <c r="AI151" s="35"/>
      <c r="AJ151" s="35"/>
      <c r="AK151" s="35"/>
      <c r="AL151" s="35"/>
      <c r="AM151" s="35"/>
    </row>
    <row r="152" spans="1:39" x14ac:dyDescent="0.2">
      <c r="A152" s="225"/>
      <c r="B152" s="150"/>
      <c r="C152" s="227"/>
      <c r="D152" s="424"/>
      <c r="E152" s="425"/>
      <c r="F152" s="425"/>
      <c r="G152" s="426"/>
      <c r="H152" s="427"/>
      <c r="I152" s="428"/>
      <c r="J152" s="428"/>
      <c r="K152" s="428"/>
      <c r="L152" s="428"/>
      <c r="M152" s="429"/>
      <c r="N152" s="430"/>
      <c r="O152" s="425"/>
      <c r="P152" s="431"/>
      <c r="Q152" s="432"/>
      <c r="R152" s="433"/>
      <c r="S152" s="433"/>
      <c r="T152" s="434"/>
      <c r="U152" s="425"/>
      <c r="V152" s="433"/>
      <c r="W152" s="428"/>
      <c r="X152" s="428"/>
      <c r="Y152" s="428"/>
      <c r="Z152" s="428"/>
      <c r="AA152" s="428"/>
      <c r="AB152" s="434"/>
      <c r="AC152" s="425"/>
      <c r="AD152" s="425"/>
      <c r="AE152" s="435"/>
      <c r="AF152" s="442"/>
      <c r="AH152" s="30"/>
      <c r="AI152" s="30"/>
      <c r="AJ152" s="30"/>
      <c r="AK152" s="30"/>
      <c r="AL152" s="30"/>
      <c r="AM152" s="30"/>
    </row>
    <row r="153" spans="1:39" x14ac:dyDescent="0.2">
      <c r="A153" s="38" t="s">
        <v>145</v>
      </c>
      <c r="B153" s="20"/>
      <c r="C153" s="4" t="s">
        <v>222</v>
      </c>
      <c r="D153" s="386">
        <f>'Data (Layer 1)'!F153/'Data (Layer 1)'!$AH$157*100</f>
        <v>0.13192386108588758</v>
      </c>
      <c r="E153" s="386">
        <f>'Data (Layer 1)'!G153/'Data (Layer 1)'!$AH$157*100</f>
        <v>0</v>
      </c>
      <c r="F153" s="386">
        <f>'Data (Layer 1)'!H153/'Data (Layer 1)'!$AH$157*100</f>
        <v>38.925248856374324</v>
      </c>
      <c r="G153" s="386">
        <f>'Data (Layer 1)'!I153/'Data (Layer 1)'!$AH$157*100</f>
        <v>0</v>
      </c>
      <c r="H153" s="386">
        <f>'Data (Layer 1)'!J153/'Data (Layer 1)'!$AH$157*100</f>
        <v>0</v>
      </c>
      <c r="I153" s="386">
        <f>'Data (Layer 1)'!K153/'Data (Layer 1)'!$AH$157*100</f>
        <v>0</v>
      </c>
      <c r="J153" s="386">
        <f>'Data (Layer 1)'!L153/'Data (Layer 1)'!$AH$157*100</f>
        <v>0</v>
      </c>
      <c r="K153" s="386">
        <f>'Data (Layer 1)'!M153/'Data (Layer 1)'!$AH$157*100</f>
        <v>0.15890828721709185</v>
      </c>
      <c r="L153" s="386">
        <f>'Data (Layer 1)'!N153/'Data (Layer 1)'!$AH$157*100</f>
        <v>0</v>
      </c>
      <c r="M153" s="386">
        <f>'Data (Layer 1)'!O153/'Data (Layer 1)'!$AH$157*100</f>
        <v>0</v>
      </c>
      <c r="N153" s="386">
        <f>'Data (Layer 1)'!P153/'Data (Layer 1)'!$AH$157*100</f>
        <v>0.15890828721709185</v>
      </c>
      <c r="O153" s="386">
        <f>'Data (Layer 1)'!Q153/'Data (Layer 1)'!$AH$157*100</f>
        <v>0</v>
      </c>
      <c r="P153" s="386">
        <f>'Data (Layer 1)'!R153/'Data (Layer 1)'!$AH$157*100</f>
        <v>39.216081004677299</v>
      </c>
      <c r="Q153" s="386">
        <f>'Data (Layer 1)'!S153/'Data (Layer 1)'!$AH$157*100</f>
        <v>0</v>
      </c>
      <c r="R153" s="386">
        <f>'Data (Layer 1)'!T153/'Data (Layer 1)'!$AH$157*100</f>
        <v>0</v>
      </c>
      <c r="S153" s="386">
        <f>'Data (Layer 1)'!U153/'Data (Layer 1)'!$AH$157*100</f>
        <v>6.853187588877277E-2</v>
      </c>
      <c r="T153" s="386">
        <f>'Data (Layer 1)'!V153/'Data (Layer 1)'!$AH$157*100</f>
        <v>-0.92004043380677447</v>
      </c>
      <c r="U153" s="386">
        <f>'Data (Layer 1)'!W153/'Data (Layer 1)'!$AH$157*100</f>
        <v>-0.85150855791800173</v>
      </c>
      <c r="V153" s="386">
        <f>'Data (Layer 1)'!X153/'Data (Layer 1)'!$AH$157*100</f>
        <v>0</v>
      </c>
      <c r="W153" s="386">
        <f>'Data (Layer 1)'!Y153/'Data (Layer 1)'!$AH$157*100</f>
        <v>0</v>
      </c>
      <c r="X153" s="386">
        <f>'Data (Layer 1)'!Z153/'Data (Layer 1)'!$AH$157*100</f>
        <v>0</v>
      </c>
      <c r="Y153" s="386">
        <f>'Data (Layer 1)'!AA153/'Data (Layer 1)'!$AH$157*100</f>
        <v>0</v>
      </c>
      <c r="Z153" s="386">
        <f>'Data (Layer 1)'!AB153/'Data (Layer 1)'!$AH$157*100</f>
        <v>0</v>
      </c>
      <c r="AA153" s="386">
        <f>'Data (Layer 1)'!AC153/'Data (Layer 1)'!$AH$157*100</f>
        <v>0</v>
      </c>
      <c r="AB153" s="386">
        <f>'Data (Layer 1)'!AD153/'Data (Layer 1)'!$AH$157*100</f>
        <v>1.3577877910463105</v>
      </c>
      <c r="AC153" s="386">
        <f>'Data (Layer 1)'!AE153/'Data (Layer 1)'!$AH$157*100</f>
        <v>1.3577877910463105</v>
      </c>
      <c r="AD153" s="386">
        <f>'Data (Layer 1)'!AF153/'Data (Layer 1)'!$AH$157*100</f>
        <v>0</v>
      </c>
      <c r="AE153" s="386">
        <f>'Data (Layer 1)'!AG153/'Data (Layer 1)'!$AH$157*100</f>
        <v>0.5062792331283088</v>
      </c>
      <c r="AF153" s="344">
        <f>'Data (Layer 1)'!AH153/'Data (Layer 1)'!$AH$157*100</f>
        <v>39.72236023780561</v>
      </c>
      <c r="AH153" s="31"/>
      <c r="AI153" s="30"/>
      <c r="AJ153" s="30"/>
      <c r="AK153" s="30"/>
      <c r="AL153" s="30"/>
      <c r="AM153" s="30"/>
    </row>
    <row r="154" spans="1:39" s="19" customFormat="1" x14ac:dyDescent="0.2">
      <c r="A154" s="225" t="s">
        <v>146</v>
      </c>
      <c r="B154" s="150"/>
      <c r="C154" s="226" t="s">
        <v>222</v>
      </c>
      <c r="D154" s="528">
        <f>'Data (Layer 1)'!F154/'Data (Layer 1)'!$AH$157*100</f>
        <v>0</v>
      </c>
      <c r="E154" s="528">
        <f>'Data (Layer 1)'!G154/'Data (Layer 1)'!$AH$157*100</f>
        <v>0</v>
      </c>
      <c r="F154" s="528">
        <f>'Data (Layer 1)'!H154/'Data (Layer 1)'!$AH$157*100</f>
        <v>27.587934963249783</v>
      </c>
      <c r="G154" s="528">
        <f>'Data (Layer 1)'!I154/'Data (Layer 1)'!$AH$157*100</f>
        <v>0</v>
      </c>
      <c r="H154" s="528">
        <f>'Data (Layer 1)'!J154/'Data (Layer 1)'!$AH$157*100</f>
        <v>0</v>
      </c>
      <c r="I154" s="528">
        <f>'Data (Layer 1)'!K154/'Data (Layer 1)'!$AH$157*100</f>
        <v>0</v>
      </c>
      <c r="J154" s="528">
        <f>'Data (Layer 1)'!L154/'Data (Layer 1)'!$AH$157*100</f>
        <v>0</v>
      </c>
      <c r="K154" s="528">
        <f>'Data (Layer 1)'!M154/'Data (Layer 1)'!$AH$157*100</f>
        <v>0</v>
      </c>
      <c r="L154" s="528">
        <f>'Data (Layer 1)'!N154/'Data (Layer 1)'!$AH$157*100</f>
        <v>0</v>
      </c>
      <c r="M154" s="528">
        <f>'Data (Layer 1)'!O154/'Data (Layer 1)'!$AH$157*100</f>
        <v>0</v>
      </c>
      <c r="N154" s="528">
        <f>'Data (Layer 1)'!P154/'Data (Layer 1)'!$AH$157*100</f>
        <v>0</v>
      </c>
      <c r="O154" s="528">
        <f>'Data (Layer 1)'!Q154/'Data (Layer 1)'!$AH$157*100</f>
        <v>0</v>
      </c>
      <c r="P154" s="528">
        <f>'Data (Layer 1)'!R154/'Data (Layer 1)'!$AH$157*100</f>
        <v>27.587934963249783</v>
      </c>
      <c r="Q154" s="528">
        <f>'Data (Layer 1)'!S154/'Data (Layer 1)'!$AH$157*100</f>
        <v>0</v>
      </c>
      <c r="R154" s="528">
        <f>'Data (Layer 1)'!T154/'Data (Layer 1)'!$AH$157*100</f>
        <v>0</v>
      </c>
      <c r="S154" s="528">
        <f>'Data (Layer 1)'!U154/'Data (Layer 1)'!$AH$157*100</f>
        <v>-8.7806465982490103E-2</v>
      </c>
      <c r="T154" s="528">
        <f>'Data (Layer 1)'!V154/'Data (Layer 1)'!$AH$157*100</f>
        <v>-1.2622714890263333</v>
      </c>
      <c r="U154" s="528">
        <f>'Data (Layer 1)'!W154/'Data (Layer 1)'!$AH$157*100</f>
        <v>-1.3500779550088235</v>
      </c>
      <c r="V154" s="528">
        <f>'Data (Layer 1)'!X154/'Data (Layer 1)'!$AH$157*100</f>
        <v>0</v>
      </c>
      <c r="W154" s="528">
        <f>'Data (Layer 1)'!Y154/'Data (Layer 1)'!$AH$157*100</f>
        <v>0</v>
      </c>
      <c r="X154" s="528">
        <f>'Data (Layer 1)'!Z154/'Data (Layer 1)'!$AH$157*100</f>
        <v>0</v>
      </c>
      <c r="Y154" s="528">
        <f>'Data (Layer 1)'!AA154/'Data (Layer 1)'!$AH$157*100</f>
        <v>0</v>
      </c>
      <c r="Z154" s="528">
        <f>'Data (Layer 1)'!AB154/'Data (Layer 1)'!$AH$157*100</f>
        <v>0</v>
      </c>
      <c r="AA154" s="528">
        <f>'Data (Layer 1)'!AC154/'Data (Layer 1)'!$AH$157*100</f>
        <v>0</v>
      </c>
      <c r="AB154" s="528">
        <f>'Data (Layer 1)'!AD154/'Data (Layer 1)'!$AH$157*100</f>
        <v>0.60222385937259071</v>
      </c>
      <c r="AC154" s="528">
        <f>'Data (Layer 1)'!AE154/'Data (Layer 1)'!$AH$157*100</f>
        <v>0.60222385937259071</v>
      </c>
      <c r="AD154" s="528">
        <f>'Data (Layer 1)'!AF154/'Data (Layer 1)'!$AH$157*100</f>
        <v>0</v>
      </c>
      <c r="AE154" s="528">
        <f>'Data (Layer 1)'!AG154/'Data (Layer 1)'!$AH$157*100</f>
        <v>-0.74785409563623284</v>
      </c>
      <c r="AF154" s="385">
        <f>'Data (Layer 1)'!AH154/'Data (Layer 1)'!$AH$157*100</f>
        <v>26.840080867613548</v>
      </c>
      <c r="AH154" s="35"/>
      <c r="AI154" s="35"/>
      <c r="AJ154" s="35"/>
      <c r="AK154" s="35"/>
      <c r="AL154" s="35"/>
      <c r="AM154" s="35"/>
    </row>
    <row r="155" spans="1:39" s="19" customFormat="1" x14ac:dyDescent="0.2">
      <c r="A155" s="225" t="s">
        <v>147</v>
      </c>
      <c r="B155" s="150"/>
      <c r="C155" s="226" t="s">
        <v>222</v>
      </c>
      <c r="D155" s="528">
        <f>'Data (Layer 1)'!F155/'Data (Layer 1)'!$AH$157*100</f>
        <v>0.13192386108588758</v>
      </c>
      <c r="E155" s="528">
        <f>'Data (Layer 1)'!G155/'Data (Layer 1)'!$AH$157*100</f>
        <v>0</v>
      </c>
      <c r="F155" s="528">
        <f>'Data (Layer 1)'!H155/'Data (Layer 1)'!$AH$157*100</f>
        <v>11.33731389312454</v>
      </c>
      <c r="G155" s="528">
        <f>'Data (Layer 1)'!I155/'Data (Layer 1)'!$AH$157*100</f>
        <v>0</v>
      </c>
      <c r="H155" s="528">
        <f>'Data (Layer 1)'!J155/'Data (Layer 1)'!$AH$157*100</f>
        <v>0</v>
      </c>
      <c r="I155" s="528">
        <f>'Data (Layer 1)'!K155/'Data (Layer 1)'!$AH$157*100</f>
        <v>0</v>
      </c>
      <c r="J155" s="528">
        <f>'Data (Layer 1)'!L155/'Data (Layer 1)'!$AH$157*100</f>
        <v>0</v>
      </c>
      <c r="K155" s="528">
        <f>'Data (Layer 1)'!M155/'Data (Layer 1)'!$AH$157*100</f>
        <v>0.15890828721709185</v>
      </c>
      <c r="L155" s="528">
        <f>'Data (Layer 1)'!N155/'Data (Layer 1)'!$AH$157*100</f>
        <v>0</v>
      </c>
      <c r="M155" s="528">
        <f>'Data (Layer 1)'!O155/'Data (Layer 1)'!$AH$157*100</f>
        <v>0</v>
      </c>
      <c r="N155" s="528">
        <f>'Data (Layer 1)'!P155/'Data (Layer 1)'!$AH$157*100</f>
        <v>0.15890828721709185</v>
      </c>
      <c r="O155" s="528">
        <f>'Data (Layer 1)'!Q155/'Data (Layer 1)'!$AH$157*100</f>
        <v>0</v>
      </c>
      <c r="P155" s="528">
        <f>'Data (Layer 1)'!R155/'Data (Layer 1)'!$AH$157*100</f>
        <v>11.628146041427518</v>
      </c>
      <c r="Q155" s="528">
        <f>'Data (Layer 1)'!S155/'Data (Layer 1)'!$AH$157*100</f>
        <v>0</v>
      </c>
      <c r="R155" s="528">
        <f>'Data (Layer 1)'!T155/'Data (Layer 1)'!$AH$157*100</f>
        <v>0</v>
      </c>
      <c r="S155" s="528">
        <f>'Data (Layer 1)'!U155/'Data (Layer 1)'!$AH$157*100</f>
        <v>0.15633834187126289</v>
      </c>
      <c r="T155" s="528">
        <f>'Data (Layer 1)'!V155/'Data (Layer 1)'!$AH$157*100</f>
        <v>0.34223105521955899</v>
      </c>
      <c r="U155" s="528">
        <f>'Data (Layer 1)'!W155/'Data (Layer 1)'!$AH$157*100</f>
        <v>0.49856939709082188</v>
      </c>
      <c r="V155" s="528">
        <f>'Data (Layer 1)'!X155/'Data (Layer 1)'!$AH$157*100</f>
        <v>0</v>
      </c>
      <c r="W155" s="528">
        <f>'Data (Layer 1)'!Y155/'Data (Layer 1)'!$AH$157*100</f>
        <v>0</v>
      </c>
      <c r="X155" s="528">
        <f>'Data (Layer 1)'!Z155/'Data (Layer 1)'!$AH$157*100</f>
        <v>0</v>
      </c>
      <c r="Y155" s="528">
        <f>'Data (Layer 1)'!AA155/'Data (Layer 1)'!$AH$157*100</f>
        <v>0</v>
      </c>
      <c r="Z155" s="528">
        <f>'Data (Layer 1)'!AB155/'Data (Layer 1)'!$AH$157*100</f>
        <v>0</v>
      </c>
      <c r="AA155" s="528">
        <f>'Data (Layer 1)'!AC155/'Data (Layer 1)'!$AH$157*100</f>
        <v>0</v>
      </c>
      <c r="AB155" s="528">
        <f>'Data (Layer 1)'!AD155/'Data (Layer 1)'!$AH$157*100</f>
        <v>0.75556393167371971</v>
      </c>
      <c r="AC155" s="528">
        <f>'Data (Layer 1)'!AE155/'Data (Layer 1)'!$AH$157*100</f>
        <v>0.75556393167371971</v>
      </c>
      <c r="AD155" s="528">
        <f>'Data (Layer 1)'!AF155/'Data (Layer 1)'!$AH$157*100</f>
        <v>0</v>
      </c>
      <c r="AE155" s="528">
        <f>'Data (Layer 1)'!AG155/'Data (Layer 1)'!$AH$157*100</f>
        <v>1.2541333287645415</v>
      </c>
      <c r="AF155" s="385">
        <f>'Data (Layer 1)'!AH155/'Data (Layer 1)'!$AH$157*100</f>
        <v>12.882279370192059</v>
      </c>
      <c r="AH155" s="35"/>
      <c r="AI155" s="35"/>
      <c r="AJ155" s="35"/>
      <c r="AK155" s="35"/>
      <c r="AL155" s="35"/>
      <c r="AM155" s="35"/>
    </row>
    <row r="156" spans="1:39" ht="13.5" thickBot="1" x14ac:dyDescent="0.25">
      <c r="A156" s="113"/>
      <c r="B156" s="150"/>
      <c r="C156" s="151"/>
      <c r="D156" s="424"/>
      <c r="E156" s="425"/>
      <c r="F156" s="425"/>
      <c r="G156" s="426"/>
      <c r="H156" s="427"/>
      <c r="I156" s="428"/>
      <c r="J156" s="428"/>
      <c r="K156" s="428"/>
      <c r="L156" s="428"/>
      <c r="M156" s="429"/>
      <c r="N156" s="430"/>
      <c r="O156" s="425"/>
      <c r="P156" s="431"/>
      <c r="Q156" s="437"/>
      <c r="R156" s="438"/>
      <c r="S156" s="438"/>
      <c r="T156" s="439"/>
      <c r="U156" s="441"/>
      <c r="V156" s="438"/>
      <c r="W156" s="440"/>
      <c r="X156" s="440"/>
      <c r="Y156" s="440"/>
      <c r="Z156" s="440"/>
      <c r="AA156" s="440"/>
      <c r="AB156" s="439"/>
      <c r="AC156" s="441"/>
      <c r="AD156" s="441"/>
      <c r="AE156" s="460"/>
      <c r="AF156" s="461"/>
      <c r="AH156" s="30"/>
      <c r="AI156" s="30"/>
      <c r="AJ156" s="30"/>
      <c r="AK156" s="30"/>
      <c r="AL156" s="30"/>
      <c r="AM156" s="30"/>
    </row>
    <row r="157" spans="1:39" s="18" customFormat="1" ht="19.5" thickTop="1" thickBot="1" x14ac:dyDescent="0.3">
      <c r="A157" s="39" t="s">
        <v>106</v>
      </c>
      <c r="B157" s="12"/>
      <c r="C157" s="13"/>
      <c r="D157" s="444">
        <f>'Data (Layer 1)'!F157/'Data (Layer 1)'!$AH$157*100</f>
        <v>2.6461870577552382</v>
      </c>
      <c r="E157" s="444">
        <f>'Data (Layer 1)'!G157/'Data (Layer 1)'!$AH$157*100</f>
        <v>4.2369832268233765</v>
      </c>
      <c r="F157" s="444">
        <f>'Data (Layer 1)'!H157/'Data (Layer 1)'!$AH$157*100</f>
        <v>24.735295629379614</v>
      </c>
      <c r="G157" s="444">
        <f>'Data (Layer 1)'!I157/'Data (Layer 1)'!$AH$157*100</f>
        <v>1.2849726729144894E-3</v>
      </c>
      <c r="H157" s="444">
        <f>'Data (Layer 1)'!J157/'Data (Layer 1)'!$AH$157*100</f>
        <v>0</v>
      </c>
      <c r="I157" s="444">
        <f>'Data (Layer 1)'!K157/'Data (Layer 1)'!$AH$157*100</f>
        <v>3.5696540853564516</v>
      </c>
      <c r="J157" s="444">
        <f>'Data (Layer 1)'!L157/'Data (Layer 1)'!$AH$157*100</f>
        <v>0.11821748590813302</v>
      </c>
      <c r="K157" s="444">
        <f>'Data (Layer 1)'!M157/'Data (Layer 1)'!$AH$157*100</f>
        <v>-0.12635564616992478</v>
      </c>
      <c r="L157" s="444">
        <f>'Data (Layer 1)'!N157/'Data (Layer 1)'!$AH$157*100</f>
        <v>4.7115664673531274E-2</v>
      </c>
      <c r="M157" s="444">
        <f>'Data (Layer 1)'!O157/'Data (Layer 1)'!$AH$157*100</f>
        <v>0.24928469854541094</v>
      </c>
      <c r="N157" s="444">
        <f>'Data (Layer 1)'!P157/'Data (Layer 1)'!$AH$157*100</f>
        <v>3.8592012609865161</v>
      </c>
      <c r="O157" s="444">
        <f>'Data (Layer 1)'!Q157/'Data (Layer 1)'!$AH$157*100</f>
        <v>61.636712525913616</v>
      </c>
      <c r="P157" s="444">
        <f>'Data (Layer 1)'!R157/'Data (Layer 1)'!$AH$157*100</f>
        <v>97.114379700858365</v>
      </c>
      <c r="Q157" s="444">
        <f>'Data (Layer 1)'!S157/'Data (Layer 1)'!$AH$157*100</f>
        <v>1.6002193020028441</v>
      </c>
      <c r="R157" s="444">
        <f>'Data (Layer 1)'!T157/'Data (Layer 1)'!$AH$157*100</f>
        <v>0.26684599174190898</v>
      </c>
      <c r="S157" s="444">
        <f>'Data (Layer 1)'!U157/'Data (Layer 1)'!$AH$157*100</f>
        <v>1.1590453509688694</v>
      </c>
      <c r="T157" s="444">
        <f>'Data (Layer 1)'!V157/'Data (Layer 1)'!$AH$157*100</f>
        <v>0.12635564616992478</v>
      </c>
      <c r="U157" s="444">
        <f>'Data (Layer 1)'!W157/'Data (Layer 1)'!$AH$157*100</f>
        <v>1.5522469888807031</v>
      </c>
      <c r="V157" s="444">
        <f>'Data (Layer 1)'!X157/'Data (Layer 1)'!$AH$157*100</f>
        <v>0</v>
      </c>
      <c r="W157" s="444">
        <f>'Data (Layer 1)'!Y157/'Data (Layer 1)'!$AH$157*100</f>
        <v>0</v>
      </c>
      <c r="X157" s="444">
        <f>'Data (Layer 1)'!Z157/'Data (Layer 1)'!$AH$157*100</f>
        <v>0</v>
      </c>
      <c r="Y157" s="444">
        <f>'Data (Layer 1)'!AA157/'Data (Layer 1)'!$AH$157*100</f>
        <v>0</v>
      </c>
      <c r="Z157" s="444">
        <f>'Data (Layer 1)'!AB157/'Data (Layer 1)'!$AH$157*100</f>
        <v>0</v>
      </c>
      <c r="AA157" s="444">
        <f>'Data (Layer 1)'!AC157/'Data (Layer 1)'!$AH$157*100</f>
        <v>0</v>
      </c>
      <c r="AB157" s="444">
        <f>'Data (Layer 1)'!AD157/'Data (Layer 1)'!$AH$157*100</f>
        <v>-0.28440728493840695</v>
      </c>
      <c r="AC157" s="444">
        <f>'Data (Layer 1)'!AE157/'Data (Layer 1)'!$AH$157*100</f>
        <v>-0.28440728493840695</v>
      </c>
      <c r="AD157" s="444">
        <f>'Data (Layer 1)'!AF157/'Data (Layer 1)'!$AH$157*100</f>
        <v>1.7561293196498021E-2</v>
      </c>
      <c r="AE157" s="444">
        <f>'Data (Layer 1)'!AG157/'Data (Layer 1)'!$AH$157*100</f>
        <v>2.8856202991416384</v>
      </c>
      <c r="AF157" s="444">
        <f>'Data (Layer 1)'!AH157/'Data (Layer 1)'!$AH$157*100</f>
        <v>100</v>
      </c>
      <c r="AH157" s="34"/>
      <c r="AI157" s="34"/>
      <c r="AJ157" s="34"/>
      <c r="AK157" s="34"/>
      <c r="AL157" s="34"/>
      <c r="AM157" s="34"/>
    </row>
    <row r="158" spans="1:39" ht="13.5" thickTop="1" x14ac:dyDescent="0.2">
      <c r="A158" s="164"/>
      <c r="B158" s="228"/>
      <c r="C158" s="229"/>
      <c r="D158" s="463"/>
      <c r="E158" s="446"/>
      <c r="F158" s="464"/>
      <c r="G158" s="465"/>
      <c r="H158" s="466"/>
      <c r="I158" s="467"/>
      <c r="J158" s="467"/>
      <c r="K158" s="467"/>
      <c r="L158" s="467"/>
      <c r="M158" s="468"/>
      <c r="N158" s="469"/>
      <c r="O158" s="464"/>
      <c r="P158" s="470"/>
      <c r="Q158" s="471"/>
      <c r="R158" s="472"/>
      <c r="S158" s="472"/>
      <c r="T158" s="473"/>
      <c r="U158" s="464"/>
      <c r="V158" s="472"/>
      <c r="W158" s="467"/>
      <c r="X158" s="467"/>
      <c r="Y158" s="467"/>
      <c r="Z158" s="467"/>
      <c r="AA158" s="467"/>
      <c r="AB158" s="473"/>
      <c r="AC158" s="464"/>
      <c r="AD158" s="464"/>
      <c r="AE158" s="474"/>
      <c r="AF158" s="475"/>
      <c r="AH158" s="30"/>
      <c r="AI158" s="30"/>
      <c r="AJ158" s="30"/>
      <c r="AK158" s="30"/>
      <c r="AL158" s="30"/>
      <c r="AM158" s="30"/>
    </row>
    <row r="159" spans="1:39" ht="18" x14ac:dyDescent="0.25">
      <c r="A159" s="65" t="s">
        <v>148</v>
      </c>
      <c r="B159" s="88"/>
      <c r="C159" s="89"/>
      <c r="D159" s="476"/>
      <c r="E159" s="398"/>
      <c r="F159" s="477"/>
      <c r="G159" s="478"/>
      <c r="H159" s="479"/>
      <c r="I159" s="480"/>
      <c r="J159" s="480"/>
      <c r="K159" s="480"/>
      <c r="L159" s="480"/>
      <c r="M159" s="481"/>
      <c r="N159" s="346"/>
      <c r="O159" s="477"/>
      <c r="P159" s="482"/>
      <c r="Q159" s="483"/>
      <c r="R159" s="484"/>
      <c r="S159" s="484"/>
      <c r="T159" s="485"/>
      <c r="U159" s="477"/>
      <c r="V159" s="484"/>
      <c r="W159" s="480"/>
      <c r="X159" s="480"/>
      <c r="Y159" s="480"/>
      <c r="Z159" s="480"/>
      <c r="AA159" s="480"/>
      <c r="AB159" s="485"/>
      <c r="AC159" s="477"/>
      <c r="AD159" s="477"/>
      <c r="AE159" s="486"/>
      <c r="AF159" s="487"/>
      <c r="AH159" s="30"/>
      <c r="AI159" s="30"/>
      <c r="AJ159" s="30"/>
      <c r="AK159" s="30"/>
      <c r="AL159" s="30"/>
      <c r="AM159" s="30"/>
    </row>
    <row r="160" spans="1:39" x14ac:dyDescent="0.2">
      <c r="A160" s="180"/>
      <c r="B160" s="88"/>
      <c r="C160" s="89"/>
      <c r="D160" s="476"/>
      <c r="E160" s="398"/>
      <c r="F160" s="477"/>
      <c r="G160" s="478"/>
      <c r="H160" s="479"/>
      <c r="I160" s="480"/>
      <c r="J160" s="480"/>
      <c r="K160" s="480"/>
      <c r="L160" s="480"/>
      <c r="M160" s="481"/>
      <c r="N160" s="346"/>
      <c r="O160" s="477"/>
      <c r="P160" s="482"/>
      <c r="Q160" s="483"/>
      <c r="R160" s="484"/>
      <c r="S160" s="484"/>
      <c r="T160" s="485"/>
      <c r="U160" s="477"/>
      <c r="V160" s="484"/>
      <c r="W160" s="480"/>
      <c r="X160" s="480"/>
      <c r="Y160" s="480"/>
      <c r="Z160" s="480"/>
      <c r="AA160" s="480"/>
      <c r="AB160" s="485"/>
      <c r="AC160" s="477"/>
      <c r="AD160" s="477"/>
      <c r="AE160" s="486"/>
      <c r="AF160" s="487"/>
      <c r="AH160" s="30"/>
      <c r="AI160" s="30"/>
      <c r="AJ160" s="30"/>
      <c r="AK160" s="30"/>
      <c r="AL160" s="30"/>
      <c r="AM160" s="30"/>
    </row>
    <row r="161" spans="1:39" x14ac:dyDescent="0.2">
      <c r="A161" s="38" t="s">
        <v>149</v>
      </c>
      <c r="B161" s="3"/>
      <c r="C161" s="4" t="s">
        <v>222</v>
      </c>
      <c r="D161" s="386">
        <f>'Data (Layer 1)'!F161/'Data (Layer 1)'!$AH$181*100</f>
        <v>1.1102163893981187</v>
      </c>
      <c r="E161" s="386">
        <f>'Data (Layer 1)'!G161/'Data (Layer 1)'!$AH$181*100</f>
        <v>2.0598111946819264</v>
      </c>
      <c r="F161" s="386">
        <f>'Data (Layer 1)'!H161/'Data (Layer 1)'!$AH$181*100</f>
        <v>34.416279747117379</v>
      </c>
      <c r="G161" s="386">
        <f>'Data (Layer 1)'!I161/'Data (Layer 1)'!$AH$181*100</f>
        <v>0</v>
      </c>
      <c r="H161" s="386">
        <f>'Data (Layer 1)'!J161/'Data (Layer 1)'!$AH$181*100</f>
        <v>0</v>
      </c>
      <c r="I161" s="386">
        <f>'Data (Layer 1)'!K161/'Data (Layer 1)'!$AH$181*100</f>
        <v>0</v>
      </c>
      <c r="J161" s="386">
        <f>'Data (Layer 1)'!L161/'Data (Layer 1)'!$AH$181*100</f>
        <v>0</v>
      </c>
      <c r="K161" s="386">
        <f>'Data (Layer 1)'!M161/'Data (Layer 1)'!$AH$181*100</f>
        <v>0</v>
      </c>
      <c r="L161" s="386">
        <f>'Data (Layer 1)'!N161/'Data (Layer 1)'!$AH$181*100</f>
        <v>0</v>
      </c>
      <c r="M161" s="386">
        <f>'Data (Layer 1)'!O161/'Data (Layer 1)'!$AH$181*100</f>
        <v>5.3583360460534202</v>
      </c>
      <c r="N161" s="386">
        <f>'Data (Layer 1)'!P161/'Data (Layer 1)'!$AH$181*100</f>
        <v>5.3583360460534202</v>
      </c>
      <c r="O161" s="386">
        <f>'Data (Layer 1)'!Q161/'Data (Layer 1)'!$AH$181*100</f>
        <v>3.439443521167783</v>
      </c>
      <c r="P161" s="386">
        <f>'Data (Layer 1)'!R161/'Data (Layer 1)'!$AH$181*100</f>
        <v>46.384086898418623</v>
      </c>
      <c r="Q161" s="386">
        <f>'Data (Layer 1)'!S161/'Data (Layer 1)'!$AH$181*100</f>
        <v>-5.9965391402676177E-2</v>
      </c>
      <c r="R161" s="386">
        <f>'Data (Layer 1)'!T161/'Data (Layer 1)'!$AH$181*100</f>
        <v>0</v>
      </c>
      <c r="S161" s="386">
        <f>'Data (Layer 1)'!U161/'Data (Layer 1)'!$AH$181*100</f>
        <v>0</v>
      </c>
      <c r="T161" s="386">
        <f>'Data (Layer 1)'!V161/'Data (Layer 1)'!$AH$181*100</f>
        <v>-1.3278050953449723E-2</v>
      </c>
      <c r="U161" s="386">
        <f>'Data (Layer 1)'!W161/'Data (Layer 1)'!$AH$181*100</f>
        <v>-1.3278050953449723E-2</v>
      </c>
      <c r="V161" s="386">
        <f>'Data (Layer 1)'!X161/'Data (Layer 1)'!$AH$181*100</f>
        <v>0</v>
      </c>
      <c r="W161" s="386">
        <f>'Data (Layer 1)'!Y161/'Data (Layer 1)'!$AH$181*100</f>
        <v>0</v>
      </c>
      <c r="X161" s="386">
        <f>'Data (Layer 1)'!Z161/'Data (Layer 1)'!$AH$181*100</f>
        <v>0</v>
      </c>
      <c r="Y161" s="386">
        <f>'Data (Layer 1)'!AA161/'Data (Layer 1)'!$AH$181*100</f>
        <v>0</v>
      </c>
      <c r="Z161" s="386">
        <f>'Data (Layer 1)'!AB161/'Data (Layer 1)'!$AH$181*100</f>
        <v>0</v>
      </c>
      <c r="AA161" s="386">
        <f>'Data (Layer 1)'!AC161/'Data (Layer 1)'!$AH$181*100</f>
        <v>0.5529665735775352</v>
      </c>
      <c r="AB161" s="386">
        <f>'Data (Layer 1)'!AD161/'Data (Layer 1)'!$AH$181*100</f>
        <v>9.8514571590110848E-3</v>
      </c>
      <c r="AC161" s="386">
        <f>'Data (Layer 1)'!AE161/'Data (Layer 1)'!$AH$181*100</f>
        <v>0.56281803073654624</v>
      </c>
      <c r="AD161" s="386">
        <f>'Data (Layer 1)'!AF161/'Data (Layer 1)'!$AH$181*100</f>
        <v>-0.34351602789247349</v>
      </c>
      <c r="AE161" s="386">
        <f>'Data (Layer 1)'!AG161/'Data (Layer 1)'!$AH$181*100</f>
        <v>0.14605856048794696</v>
      </c>
      <c r="AF161" s="344">
        <f>'Data (Layer 1)'!AH161/'Data (Layer 1)'!$AH$181*100</f>
        <v>46.530145458906574</v>
      </c>
      <c r="AH161" s="31"/>
      <c r="AI161" s="30"/>
      <c r="AJ161" s="30"/>
      <c r="AK161" s="30"/>
      <c r="AL161" s="30"/>
      <c r="AM161" s="30"/>
    </row>
    <row r="162" spans="1:39" s="21" customFormat="1" x14ac:dyDescent="0.2">
      <c r="A162" s="225" t="s">
        <v>150</v>
      </c>
      <c r="B162" s="248"/>
      <c r="C162" s="226" t="s">
        <v>222</v>
      </c>
      <c r="D162" s="528">
        <f>'Data (Layer 1)'!F162/'Data (Layer 1)'!$AH$181*100</f>
        <v>0</v>
      </c>
      <c r="E162" s="528">
        <f>'Data (Layer 1)'!G162/'Data (Layer 1)'!$AH$181*100</f>
        <v>8.2666575290832156E-2</v>
      </c>
      <c r="F162" s="528">
        <f>'Data (Layer 1)'!H162/'Data (Layer 1)'!$AH$181*100</f>
        <v>22.842530882176572</v>
      </c>
      <c r="G162" s="528">
        <f>'Data (Layer 1)'!I162/'Data (Layer 1)'!$AH$181*100</f>
        <v>0</v>
      </c>
      <c r="H162" s="528">
        <f>'Data (Layer 1)'!J162/'Data (Layer 1)'!$AH$181*100</f>
        <v>0</v>
      </c>
      <c r="I162" s="528">
        <f>'Data (Layer 1)'!K162/'Data (Layer 1)'!$AH$181*100</f>
        <v>0</v>
      </c>
      <c r="J162" s="528">
        <f>'Data (Layer 1)'!L162/'Data (Layer 1)'!$AH$181*100</f>
        <v>0</v>
      </c>
      <c r="K162" s="528">
        <f>'Data (Layer 1)'!M162/'Data (Layer 1)'!$AH$181*100</f>
        <v>0</v>
      </c>
      <c r="L162" s="528">
        <f>'Data (Layer 1)'!N162/'Data (Layer 1)'!$AH$181*100</f>
        <v>0</v>
      </c>
      <c r="M162" s="528">
        <f>'Data (Layer 1)'!O162/'Data (Layer 1)'!$AH$181*100</f>
        <v>4.8370654650744429</v>
      </c>
      <c r="N162" s="528">
        <f>'Data (Layer 1)'!P162/'Data (Layer 1)'!$AH$181*100</f>
        <v>4.8370654650744429</v>
      </c>
      <c r="O162" s="528">
        <f>'Data (Layer 1)'!Q162/'Data (Layer 1)'!$AH$181*100</f>
        <v>2.9447290420957049</v>
      </c>
      <c r="P162" s="528">
        <f>'Data (Layer 1)'!R162/'Data (Layer 1)'!$AH$181*100</f>
        <v>30.706991964637552</v>
      </c>
      <c r="Q162" s="528">
        <f>'Data (Layer 1)'!S162/'Data (Layer 1)'!$AH$181*100</f>
        <v>7.7098360374869366E-3</v>
      </c>
      <c r="R162" s="528">
        <f>'Data (Layer 1)'!T162/'Data (Layer 1)'!$AH$181*100</f>
        <v>0</v>
      </c>
      <c r="S162" s="528">
        <f>'Data (Layer 1)'!U162/'Data (Layer 1)'!$AH$181*100</f>
        <v>0</v>
      </c>
      <c r="T162" s="528">
        <f>'Data (Layer 1)'!V162/'Data (Layer 1)'!$AH$181*100</f>
        <v>-8.8234790206794936E-2</v>
      </c>
      <c r="U162" s="528">
        <f>'Data (Layer 1)'!W162/'Data (Layer 1)'!$AH$181*100</f>
        <v>-8.8234790206794936E-2</v>
      </c>
      <c r="V162" s="528">
        <f>'Data (Layer 1)'!X162/'Data (Layer 1)'!$AH$181*100</f>
        <v>0</v>
      </c>
      <c r="W162" s="528">
        <f>'Data (Layer 1)'!Y162/'Data (Layer 1)'!$AH$181*100</f>
        <v>0</v>
      </c>
      <c r="X162" s="528">
        <f>'Data (Layer 1)'!Z162/'Data (Layer 1)'!$AH$181*100</f>
        <v>0</v>
      </c>
      <c r="Y162" s="528">
        <f>'Data (Layer 1)'!AA162/'Data (Layer 1)'!$AH$181*100</f>
        <v>0</v>
      </c>
      <c r="Z162" s="528">
        <f>'Data (Layer 1)'!AB162/'Data (Layer 1)'!$AH$181*100</f>
        <v>0</v>
      </c>
      <c r="AA162" s="528">
        <f>'Data (Layer 1)'!AC162/'Data (Layer 1)'!$AH$181*100</f>
        <v>0.36664553600493432</v>
      </c>
      <c r="AB162" s="528">
        <f>'Data (Layer 1)'!AD162/'Data (Layer 1)'!$AH$181*100</f>
        <v>-2.1416211215241489E-2</v>
      </c>
      <c r="AC162" s="528">
        <f>'Data (Layer 1)'!AE162/'Data (Layer 1)'!$AH$181*100</f>
        <v>0.34522932478969282</v>
      </c>
      <c r="AD162" s="528">
        <f>'Data (Layer 1)'!AF162/'Data (Layer 1)'!$AH$181*100</f>
        <v>-0.36450391488341016</v>
      </c>
      <c r="AE162" s="528">
        <f>'Data (Layer 1)'!AG162/'Data (Layer 1)'!$AH$181*100</f>
        <v>-9.9799544263025342E-2</v>
      </c>
      <c r="AF162" s="385">
        <f>'Data (Layer 1)'!AH162/'Data (Layer 1)'!$AH$181*100</f>
        <v>30.607192420374531</v>
      </c>
      <c r="AH162" s="35"/>
      <c r="AI162" s="35"/>
      <c r="AJ162" s="35"/>
      <c r="AK162" s="35"/>
      <c r="AL162" s="35"/>
      <c r="AM162" s="35"/>
    </row>
    <row r="163" spans="1:39" s="21" customFormat="1" x14ac:dyDescent="0.2">
      <c r="A163" s="225" t="s">
        <v>151</v>
      </c>
      <c r="B163" s="248"/>
      <c r="C163" s="226" t="s">
        <v>222</v>
      </c>
      <c r="D163" s="528">
        <f>'Data (Layer 1)'!F163/'Data (Layer 1)'!$AH$181*100</f>
        <v>0</v>
      </c>
      <c r="E163" s="528">
        <f>'Data (Layer 1)'!G163/'Data (Layer 1)'!$AH$181*100</f>
        <v>2.5699453458289789E-3</v>
      </c>
      <c r="F163" s="528">
        <f>'Data (Layer 1)'!H163/'Data (Layer 1)'!$AH$181*100</f>
        <v>1.0378295954906025</v>
      </c>
      <c r="G163" s="528">
        <f>'Data (Layer 1)'!I163/'Data (Layer 1)'!$AH$181*100</f>
        <v>0</v>
      </c>
      <c r="H163" s="528">
        <f>'Data (Layer 1)'!J163/'Data (Layer 1)'!$AH$181*100</f>
        <v>0</v>
      </c>
      <c r="I163" s="528">
        <f>'Data (Layer 1)'!K163/'Data (Layer 1)'!$AH$181*100</f>
        <v>0</v>
      </c>
      <c r="J163" s="528">
        <f>'Data (Layer 1)'!L163/'Data (Layer 1)'!$AH$181*100</f>
        <v>0</v>
      </c>
      <c r="K163" s="528">
        <f>'Data (Layer 1)'!M163/'Data (Layer 1)'!$AH$181*100</f>
        <v>0</v>
      </c>
      <c r="L163" s="528">
        <f>'Data (Layer 1)'!N163/'Data (Layer 1)'!$AH$181*100</f>
        <v>0</v>
      </c>
      <c r="M163" s="528">
        <f>'Data (Layer 1)'!O163/'Data (Layer 1)'!$AH$181*100</f>
        <v>0.20816557301214728</v>
      </c>
      <c r="N163" s="528">
        <f>'Data (Layer 1)'!P163/'Data (Layer 1)'!$AH$181*100</f>
        <v>0.20816557301214728</v>
      </c>
      <c r="O163" s="528">
        <f>'Data (Layer 1)'!Q163/'Data (Layer 1)'!$AH$181*100</f>
        <v>2.098788699093666E-2</v>
      </c>
      <c r="P163" s="528">
        <f>'Data (Layer 1)'!R163/'Data (Layer 1)'!$AH$181*100</f>
        <v>1.2695530008395155</v>
      </c>
      <c r="Q163" s="528">
        <f>'Data (Layer 1)'!S163/'Data (Layer 1)'!$AH$181*100</f>
        <v>-1.9274590093717341E-2</v>
      </c>
      <c r="R163" s="528">
        <f>'Data (Layer 1)'!T163/'Data (Layer 1)'!$AH$181*100</f>
        <v>0</v>
      </c>
      <c r="S163" s="528">
        <f>'Data (Layer 1)'!U163/'Data (Layer 1)'!$AH$181*100</f>
        <v>0</v>
      </c>
      <c r="T163" s="528">
        <f>'Data (Layer 1)'!V163/'Data (Layer 1)'!$AH$181*100</f>
        <v>0</v>
      </c>
      <c r="U163" s="528">
        <f>'Data (Layer 1)'!W163/'Data (Layer 1)'!$AH$181*100</f>
        <v>0</v>
      </c>
      <c r="V163" s="528">
        <f>'Data (Layer 1)'!X163/'Data (Layer 1)'!$AH$181*100</f>
        <v>0</v>
      </c>
      <c r="W163" s="528">
        <f>'Data (Layer 1)'!Y163/'Data (Layer 1)'!$AH$181*100</f>
        <v>0</v>
      </c>
      <c r="X163" s="528">
        <f>'Data (Layer 1)'!Z163/'Data (Layer 1)'!$AH$181*100</f>
        <v>0</v>
      </c>
      <c r="Y163" s="528">
        <f>'Data (Layer 1)'!AA163/'Data (Layer 1)'!$AH$181*100</f>
        <v>0</v>
      </c>
      <c r="Z163" s="528">
        <f>'Data (Layer 1)'!AB163/'Data (Layer 1)'!$AH$181*100</f>
        <v>0</v>
      </c>
      <c r="AA163" s="528">
        <f>'Data (Layer 1)'!AC163/'Data (Layer 1)'!$AH$181*100</f>
        <v>0</v>
      </c>
      <c r="AB163" s="528">
        <f>'Data (Layer 1)'!AD163/'Data (Layer 1)'!$AH$181*100</f>
        <v>0</v>
      </c>
      <c r="AC163" s="528">
        <f>'Data (Layer 1)'!AE163/'Data (Layer 1)'!$AH$181*100</f>
        <v>0</v>
      </c>
      <c r="AD163" s="528">
        <f>'Data (Layer 1)'!AF163/'Data (Layer 1)'!$AH$181*100</f>
        <v>1.713296897219319E-3</v>
      </c>
      <c r="AE163" s="528">
        <f>'Data (Layer 1)'!AG163/'Data (Layer 1)'!$AH$181*100</f>
        <v>-1.7561293196498021E-2</v>
      </c>
      <c r="AF163" s="385">
        <f>'Data (Layer 1)'!AH163/'Data (Layer 1)'!$AH$181*100</f>
        <v>1.2519917076430176</v>
      </c>
      <c r="AH163" s="35"/>
      <c r="AI163" s="35"/>
      <c r="AJ163" s="35"/>
      <c r="AK163" s="35"/>
      <c r="AL163" s="35"/>
      <c r="AM163" s="35"/>
    </row>
    <row r="164" spans="1:39" s="21" customFormat="1" x14ac:dyDescent="0.2">
      <c r="A164" s="225" t="s">
        <v>152</v>
      </c>
      <c r="B164" s="248"/>
      <c r="C164" s="226" t="s">
        <v>222</v>
      </c>
      <c r="D164" s="528">
        <f>'Data (Layer 1)'!F164/'Data (Layer 1)'!$AH$181*100</f>
        <v>1.1102163893981187</v>
      </c>
      <c r="E164" s="528">
        <f>'Data (Layer 1)'!G164/'Data (Layer 1)'!$AH$181*100</f>
        <v>1.9497318690355852</v>
      </c>
      <c r="F164" s="528">
        <f>'Data (Layer 1)'!H164/'Data (Layer 1)'!$AH$181*100</f>
        <v>9.0667671800846374</v>
      </c>
      <c r="G164" s="528">
        <f>'Data (Layer 1)'!I164/'Data (Layer 1)'!$AH$181*100</f>
        <v>0</v>
      </c>
      <c r="H164" s="528">
        <f>'Data (Layer 1)'!J164/'Data (Layer 1)'!$AH$181*100</f>
        <v>0</v>
      </c>
      <c r="I164" s="528">
        <f>'Data (Layer 1)'!K164/'Data (Layer 1)'!$AH$181*100</f>
        <v>0</v>
      </c>
      <c r="J164" s="528">
        <f>'Data (Layer 1)'!L164/'Data (Layer 1)'!$AH$181*100</f>
        <v>0</v>
      </c>
      <c r="K164" s="528">
        <f>'Data (Layer 1)'!M164/'Data (Layer 1)'!$AH$181*100</f>
        <v>0</v>
      </c>
      <c r="L164" s="528">
        <f>'Data (Layer 1)'!N164/'Data (Layer 1)'!$AH$181*100</f>
        <v>0</v>
      </c>
      <c r="M164" s="528">
        <f>'Data (Layer 1)'!O164/'Data (Layer 1)'!$AH$181*100</f>
        <v>2.0559562766631831E-2</v>
      </c>
      <c r="N164" s="528">
        <f>'Data (Layer 1)'!P164/'Data (Layer 1)'!$AH$181*100</f>
        <v>2.0559562766631831E-2</v>
      </c>
      <c r="O164" s="528">
        <f>'Data (Layer 1)'!Q164/'Data (Layer 1)'!$AH$181*100</f>
        <v>0.16661812325457878</v>
      </c>
      <c r="P164" s="528">
        <f>'Data (Layer 1)'!R164/'Data (Layer 1)'!$AH$181*100</f>
        <v>12.313893124539552</v>
      </c>
      <c r="Q164" s="528">
        <f>'Data (Layer 1)'!S164/'Data (Layer 1)'!$AH$181*100</f>
        <v>3.4265937944386385E-2</v>
      </c>
      <c r="R164" s="528">
        <f>'Data (Layer 1)'!T164/'Data (Layer 1)'!$AH$181*100</f>
        <v>0</v>
      </c>
      <c r="S164" s="528">
        <f>'Data (Layer 1)'!U164/'Data (Layer 1)'!$AH$181*100</f>
        <v>0</v>
      </c>
      <c r="T164" s="528">
        <f>'Data (Layer 1)'!V164/'Data (Layer 1)'!$AH$181*100</f>
        <v>3.5550910617300868E-2</v>
      </c>
      <c r="U164" s="528">
        <f>'Data (Layer 1)'!W164/'Data (Layer 1)'!$AH$181*100</f>
        <v>3.5550910617300868E-2</v>
      </c>
      <c r="V164" s="528">
        <f>'Data (Layer 1)'!X164/'Data (Layer 1)'!$AH$181*100</f>
        <v>0</v>
      </c>
      <c r="W164" s="528">
        <f>'Data (Layer 1)'!Y164/'Data (Layer 1)'!$AH$181*100</f>
        <v>0</v>
      </c>
      <c r="X164" s="528">
        <f>'Data (Layer 1)'!Z164/'Data (Layer 1)'!$AH$181*100</f>
        <v>0</v>
      </c>
      <c r="Y164" s="528">
        <f>'Data (Layer 1)'!AA164/'Data (Layer 1)'!$AH$181*100</f>
        <v>0</v>
      </c>
      <c r="Z164" s="528">
        <f>'Data (Layer 1)'!AB164/'Data (Layer 1)'!$AH$181*100</f>
        <v>0</v>
      </c>
      <c r="AA164" s="528">
        <f>'Data (Layer 1)'!AC164/'Data (Layer 1)'!$AH$181*100</f>
        <v>0</v>
      </c>
      <c r="AB164" s="528">
        <f>'Data (Layer 1)'!AD164/'Data (Layer 1)'!$AH$181*100</f>
        <v>1.2421402504840065E-2</v>
      </c>
      <c r="AC164" s="528">
        <f>'Data (Layer 1)'!AE164/'Data (Layer 1)'!$AH$181*100</f>
        <v>1.2421402504840065E-2</v>
      </c>
      <c r="AD164" s="528">
        <f>'Data (Layer 1)'!AF164/'Data (Layer 1)'!$AH$181*100</f>
        <v>4.2832422430482976E-4</v>
      </c>
      <c r="AE164" s="528">
        <f>'Data (Layer 1)'!AG164/'Data (Layer 1)'!$AH$181*100</f>
        <v>8.2666575290832156E-2</v>
      </c>
      <c r="AF164" s="385">
        <f>'Data (Layer 1)'!AH164/'Data (Layer 1)'!$AH$181*100</f>
        <v>12.396559699830384</v>
      </c>
      <c r="AH164" s="35"/>
      <c r="AI164" s="35"/>
      <c r="AJ164" s="35"/>
      <c r="AK164" s="35"/>
      <c r="AL164" s="35"/>
      <c r="AM164" s="35"/>
    </row>
    <row r="165" spans="1:39" s="21" customFormat="1" x14ac:dyDescent="0.2">
      <c r="A165" s="225" t="s">
        <v>153</v>
      </c>
      <c r="B165" s="248"/>
      <c r="C165" s="226" t="s">
        <v>222</v>
      </c>
      <c r="D165" s="528">
        <f>'Data (Layer 1)'!F165/'Data (Layer 1)'!$AH$181*100</f>
        <v>0</v>
      </c>
      <c r="E165" s="528">
        <f>'Data (Layer 1)'!G165/'Data (Layer 1)'!$AH$181*100</f>
        <v>2.4842805009680131E-2</v>
      </c>
      <c r="F165" s="528">
        <f>'Data (Layer 1)'!H165/'Data (Layer 1)'!$AH$181*100</f>
        <v>0.13235218531019241</v>
      </c>
      <c r="G165" s="528">
        <f>'Data (Layer 1)'!I165/'Data (Layer 1)'!$AH$181*100</f>
        <v>0</v>
      </c>
      <c r="H165" s="528">
        <f>'Data (Layer 1)'!J165/'Data (Layer 1)'!$AH$181*100</f>
        <v>0</v>
      </c>
      <c r="I165" s="528">
        <f>'Data (Layer 1)'!K165/'Data (Layer 1)'!$AH$181*100</f>
        <v>0</v>
      </c>
      <c r="J165" s="528">
        <f>'Data (Layer 1)'!L165/'Data (Layer 1)'!$AH$181*100</f>
        <v>0</v>
      </c>
      <c r="K165" s="528">
        <f>'Data (Layer 1)'!M165/'Data (Layer 1)'!$AH$181*100</f>
        <v>0</v>
      </c>
      <c r="L165" s="528">
        <f>'Data (Layer 1)'!N165/'Data (Layer 1)'!$AH$181*100</f>
        <v>0</v>
      </c>
      <c r="M165" s="528">
        <f>'Data (Layer 1)'!O165/'Data (Layer 1)'!$AH$181*100</f>
        <v>6.3820309421419641E-2</v>
      </c>
      <c r="N165" s="528">
        <f>'Data (Layer 1)'!P165/'Data (Layer 1)'!$AH$181*100</f>
        <v>6.3820309421419641E-2</v>
      </c>
      <c r="O165" s="528">
        <f>'Data (Layer 1)'!Q165/'Data (Layer 1)'!$AH$181*100</f>
        <v>0.24799972587249644</v>
      </c>
      <c r="P165" s="528">
        <f>'Data (Layer 1)'!R165/'Data (Layer 1)'!$AH$181*100</f>
        <v>0.46901502561378861</v>
      </c>
      <c r="Q165" s="528">
        <f>'Data (Layer 1)'!S165/'Data (Layer 1)'!$AH$181*100</f>
        <v>-8.2666575290832156E-2</v>
      </c>
      <c r="R165" s="528">
        <f>'Data (Layer 1)'!T165/'Data (Layer 1)'!$AH$181*100</f>
        <v>0</v>
      </c>
      <c r="S165" s="528">
        <f>'Data (Layer 1)'!U165/'Data (Layer 1)'!$AH$181*100</f>
        <v>0</v>
      </c>
      <c r="T165" s="528">
        <f>'Data (Layer 1)'!V165/'Data (Layer 1)'!$AH$181*100</f>
        <v>3.9405828636044339E-2</v>
      </c>
      <c r="U165" s="528">
        <f>'Data (Layer 1)'!W165/'Data (Layer 1)'!$AH$181*100</f>
        <v>3.9405828636044339E-2</v>
      </c>
      <c r="V165" s="528">
        <f>'Data (Layer 1)'!X165/'Data (Layer 1)'!$AH$181*100</f>
        <v>0</v>
      </c>
      <c r="W165" s="528">
        <f>'Data (Layer 1)'!Y165/'Data (Layer 1)'!$AH$181*100</f>
        <v>0</v>
      </c>
      <c r="X165" s="528">
        <f>'Data (Layer 1)'!Z165/'Data (Layer 1)'!$AH$181*100</f>
        <v>0</v>
      </c>
      <c r="Y165" s="528">
        <f>'Data (Layer 1)'!AA165/'Data (Layer 1)'!$AH$181*100</f>
        <v>0</v>
      </c>
      <c r="Z165" s="528">
        <f>'Data (Layer 1)'!AB165/'Data (Layer 1)'!$AH$181*100</f>
        <v>0</v>
      </c>
      <c r="AA165" s="528">
        <f>'Data (Layer 1)'!AC165/'Data (Layer 1)'!$AH$181*100</f>
        <v>0.18632103757260093</v>
      </c>
      <c r="AB165" s="528">
        <f>'Data (Layer 1)'!AD165/'Data (Layer 1)'!$AH$181*100</f>
        <v>0</v>
      </c>
      <c r="AC165" s="528">
        <f>'Data (Layer 1)'!AE165/'Data (Layer 1)'!$AH$181*100</f>
        <v>0.18632103757260093</v>
      </c>
      <c r="AD165" s="528">
        <f>'Data (Layer 1)'!AF165/'Data (Layer 1)'!$AH$181*100</f>
        <v>1.713296897219319E-3</v>
      </c>
      <c r="AE165" s="528">
        <f>'Data (Layer 1)'!AG165/'Data (Layer 1)'!$AH$181*100</f>
        <v>0.14477358781503247</v>
      </c>
      <c r="AF165" s="385">
        <f>'Data (Layer 1)'!AH165/'Data (Layer 1)'!$AH$181*100</f>
        <v>0.61378861342882107</v>
      </c>
      <c r="AH165" s="35"/>
      <c r="AI165" s="35"/>
      <c r="AJ165" s="35"/>
      <c r="AK165" s="35"/>
      <c r="AL165" s="35"/>
      <c r="AM165" s="35"/>
    </row>
    <row r="166" spans="1:39" s="21" customFormat="1" x14ac:dyDescent="0.2">
      <c r="A166" s="225" t="s">
        <v>154</v>
      </c>
      <c r="B166" s="248"/>
      <c r="C166" s="226" t="s">
        <v>222</v>
      </c>
      <c r="D166" s="528">
        <f>'Data (Layer 1)'!F166/'Data (Layer 1)'!$AH$181*100</f>
        <v>0</v>
      </c>
      <c r="E166" s="528">
        <f>'Data (Layer 1)'!G166/'Data (Layer 1)'!$AH$181*100</f>
        <v>0</v>
      </c>
      <c r="F166" s="528">
        <f>'Data (Layer 1)'!H166/'Data (Layer 1)'!$AH$181*100</f>
        <v>1.3367999040553737</v>
      </c>
      <c r="G166" s="528">
        <f>'Data (Layer 1)'!I166/'Data (Layer 1)'!$AH$181*100</f>
        <v>0</v>
      </c>
      <c r="H166" s="528">
        <f>'Data (Layer 1)'!J166/'Data (Layer 1)'!$AH$181*100</f>
        <v>0</v>
      </c>
      <c r="I166" s="528">
        <f>'Data (Layer 1)'!K166/'Data (Layer 1)'!$AH$181*100</f>
        <v>0</v>
      </c>
      <c r="J166" s="528">
        <f>'Data (Layer 1)'!L166/'Data (Layer 1)'!$AH$181*100</f>
        <v>0</v>
      </c>
      <c r="K166" s="528">
        <f>'Data (Layer 1)'!M166/'Data (Layer 1)'!$AH$181*100</f>
        <v>0</v>
      </c>
      <c r="L166" s="528">
        <f>'Data (Layer 1)'!N166/'Data (Layer 1)'!$AH$181*100</f>
        <v>0</v>
      </c>
      <c r="M166" s="528">
        <f>'Data (Layer 1)'!O166/'Data (Layer 1)'!$AH$181*100</f>
        <v>0.22872513577877909</v>
      </c>
      <c r="N166" s="528">
        <f>'Data (Layer 1)'!P166/'Data (Layer 1)'!$AH$181*100</f>
        <v>0.22872513577877909</v>
      </c>
      <c r="O166" s="528">
        <f>'Data (Layer 1)'!Q166/'Data (Layer 1)'!$AH$181*100</f>
        <v>5.9108742954066512E-2</v>
      </c>
      <c r="P166" s="528">
        <f>'Data (Layer 1)'!R166/'Data (Layer 1)'!$AH$181*100</f>
        <v>1.6246337827882193</v>
      </c>
      <c r="Q166" s="528">
        <f>'Data (Layer 1)'!S166/'Data (Layer 1)'!$AH$181*100</f>
        <v>0</v>
      </c>
      <c r="R166" s="528">
        <f>'Data (Layer 1)'!T166/'Data (Layer 1)'!$AH$181*100</f>
        <v>0</v>
      </c>
      <c r="S166" s="528">
        <f>'Data (Layer 1)'!U166/'Data (Layer 1)'!$AH$181*100</f>
        <v>0</v>
      </c>
      <c r="T166" s="528">
        <f>'Data (Layer 1)'!V166/'Data (Layer 1)'!$AH$181*100</f>
        <v>0</v>
      </c>
      <c r="U166" s="528">
        <f>'Data (Layer 1)'!W166/'Data (Layer 1)'!$AH$181*100</f>
        <v>0</v>
      </c>
      <c r="V166" s="528">
        <f>'Data (Layer 1)'!X166/'Data (Layer 1)'!$AH$181*100</f>
        <v>0</v>
      </c>
      <c r="W166" s="528">
        <f>'Data (Layer 1)'!Y166/'Data (Layer 1)'!$AH$181*100</f>
        <v>0</v>
      </c>
      <c r="X166" s="528">
        <f>'Data (Layer 1)'!Z166/'Data (Layer 1)'!$AH$181*100</f>
        <v>0</v>
      </c>
      <c r="Y166" s="528">
        <f>'Data (Layer 1)'!AA166/'Data (Layer 1)'!$AH$181*100</f>
        <v>0</v>
      </c>
      <c r="Z166" s="528">
        <f>'Data (Layer 1)'!AB166/'Data (Layer 1)'!$AH$181*100</f>
        <v>0</v>
      </c>
      <c r="AA166" s="528">
        <f>'Data (Layer 1)'!AC166/'Data (Layer 1)'!$AH$181*100</f>
        <v>0</v>
      </c>
      <c r="AB166" s="528">
        <f>'Data (Layer 1)'!AD166/'Data (Layer 1)'!$AH$181*100</f>
        <v>1.8846265869412508E-2</v>
      </c>
      <c r="AC166" s="528">
        <f>'Data (Layer 1)'!AE166/'Data (Layer 1)'!$AH$181*100</f>
        <v>1.8846265869412508E-2</v>
      </c>
      <c r="AD166" s="528">
        <f>'Data (Layer 1)'!AF166/'Data (Layer 1)'!$AH$181*100</f>
        <v>1.7132968972193192E-2</v>
      </c>
      <c r="AE166" s="528">
        <f>'Data (Layer 1)'!AG166/'Data (Layer 1)'!$AH$181*100</f>
        <v>3.5979234841605701E-2</v>
      </c>
      <c r="AF166" s="385">
        <f>'Data (Layer 1)'!AH166/'Data (Layer 1)'!$AH$181*100</f>
        <v>1.6606130176298251</v>
      </c>
      <c r="AH166" s="35"/>
      <c r="AI166" s="35"/>
      <c r="AJ166" s="35"/>
      <c r="AK166" s="35"/>
      <c r="AL166" s="35"/>
      <c r="AM166" s="35"/>
    </row>
    <row r="167" spans="1:39" x14ac:dyDescent="0.2">
      <c r="A167" s="249"/>
      <c r="B167" s="88"/>
      <c r="C167" s="89"/>
      <c r="D167" s="488"/>
      <c r="E167" s="350"/>
      <c r="F167" s="350"/>
      <c r="G167" s="489"/>
      <c r="H167" s="490"/>
      <c r="I167" s="355"/>
      <c r="J167" s="355"/>
      <c r="K167" s="355"/>
      <c r="L167" s="355"/>
      <c r="M167" s="491"/>
      <c r="N167" s="388"/>
      <c r="O167" s="350"/>
      <c r="P167" s="351"/>
      <c r="Q167" s="352"/>
      <c r="R167" s="353"/>
      <c r="S167" s="353"/>
      <c r="T167" s="354"/>
      <c r="U167" s="350"/>
      <c r="V167" s="353"/>
      <c r="W167" s="355"/>
      <c r="X167" s="355"/>
      <c r="Y167" s="355"/>
      <c r="Z167" s="355"/>
      <c r="AA167" s="355"/>
      <c r="AB167" s="354"/>
      <c r="AC167" s="350"/>
      <c r="AD167" s="350"/>
      <c r="AE167" s="356"/>
      <c r="AF167" s="357"/>
      <c r="AH167" s="30"/>
      <c r="AI167" s="30"/>
      <c r="AJ167" s="30"/>
      <c r="AK167" s="30"/>
      <c r="AL167" s="30"/>
      <c r="AM167" s="30"/>
    </row>
    <row r="168" spans="1:39" x14ac:dyDescent="0.2">
      <c r="A168" s="38" t="s">
        <v>155</v>
      </c>
      <c r="B168" s="3"/>
      <c r="C168" s="4" t="s">
        <v>222</v>
      </c>
      <c r="D168" s="386">
        <f>'Data (Layer 1)'!F168/'Data (Layer 1)'!$AH$181*100</f>
        <v>0</v>
      </c>
      <c r="E168" s="386">
        <f>'Data (Layer 1)'!G168/'Data (Layer 1)'!$AH$181*100</f>
        <v>0</v>
      </c>
      <c r="F168" s="386">
        <f>'Data (Layer 1)'!H168/'Data (Layer 1)'!$AH$181*100</f>
        <v>0</v>
      </c>
      <c r="G168" s="386">
        <f>'Data (Layer 1)'!I168/'Data (Layer 1)'!$AH$181*100</f>
        <v>0</v>
      </c>
      <c r="H168" s="386">
        <f>'Data (Layer 1)'!J168/'Data (Layer 1)'!$AH$181*100</f>
        <v>0</v>
      </c>
      <c r="I168" s="386">
        <f>'Data (Layer 1)'!K168/'Data (Layer 1)'!$AH$181*100</f>
        <v>0</v>
      </c>
      <c r="J168" s="386">
        <f>'Data (Layer 1)'!L168/'Data (Layer 1)'!$AH$181*100</f>
        <v>0</v>
      </c>
      <c r="K168" s="386">
        <f>'Data (Layer 1)'!M168/'Data (Layer 1)'!$AH$181*100</f>
        <v>0</v>
      </c>
      <c r="L168" s="386">
        <f>'Data (Layer 1)'!N168/'Data (Layer 1)'!$AH$181*100</f>
        <v>0</v>
      </c>
      <c r="M168" s="386">
        <f>'Data (Layer 1)'!O168/'Data (Layer 1)'!$AH$181*100</f>
        <v>0</v>
      </c>
      <c r="N168" s="386">
        <f>'Data (Layer 1)'!P168/'Data (Layer 1)'!$AH$181*100</f>
        <v>0</v>
      </c>
      <c r="O168" s="386">
        <f>'Data (Layer 1)'!Q168/'Data (Layer 1)'!$AH$181*100</f>
        <v>0</v>
      </c>
      <c r="P168" s="386">
        <f>'Data (Layer 1)'!R168/'Data (Layer 1)'!$AH$181*100</f>
        <v>0</v>
      </c>
      <c r="Q168" s="386">
        <f>'Data (Layer 1)'!S168/'Data (Layer 1)'!$AH$181*100</f>
        <v>0</v>
      </c>
      <c r="R168" s="386">
        <f>'Data (Layer 1)'!T168/'Data (Layer 1)'!$AH$181*100</f>
        <v>0</v>
      </c>
      <c r="S168" s="386">
        <f>'Data (Layer 1)'!U168/'Data (Layer 1)'!$AH$181*100</f>
        <v>0</v>
      </c>
      <c r="T168" s="386">
        <f>'Data (Layer 1)'!V168/'Data (Layer 1)'!$AH$181*100</f>
        <v>0</v>
      </c>
      <c r="U168" s="386">
        <f>'Data (Layer 1)'!W168/'Data (Layer 1)'!$AH$181*100</f>
        <v>0</v>
      </c>
      <c r="V168" s="386">
        <f>'Data (Layer 1)'!X168/'Data (Layer 1)'!$AH$181*100</f>
        <v>0</v>
      </c>
      <c r="W168" s="386">
        <f>'Data (Layer 1)'!Y168/'Data (Layer 1)'!$AH$181*100</f>
        <v>0</v>
      </c>
      <c r="X168" s="386">
        <f>'Data (Layer 1)'!Z168/'Data (Layer 1)'!$AH$181*100</f>
        <v>0</v>
      </c>
      <c r="Y168" s="386">
        <f>'Data (Layer 1)'!AA168/'Data (Layer 1)'!$AH$181*100</f>
        <v>0</v>
      </c>
      <c r="Z168" s="386">
        <f>'Data (Layer 1)'!AB168/'Data (Layer 1)'!$AH$181*100</f>
        <v>0</v>
      </c>
      <c r="AA168" s="386">
        <f>'Data (Layer 1)'!AC168/'Data (Layer 1)'!$AH$181*100</f>
        <v>0</v>
      </c>
      <c r="AB168" s="386">
        <f>'Data (Layer 1)'!AD168/'Data (Layer 1)'!$AH$181*100</f>
        <v>0</v>
      </c>
      <c r="AC168" s="386">
        <f>'Data (Layer 1)'!AE168/'Data (Layer 1)'!$AH$181*100</f>
        <v>0</v>
      </c>
      <c r="AD168" s="386">
        <f>'Data (Layer 1)'!AF168/'Data (Layer 1)'!$AH$181*100</f>
        <v>35.81604331214556</v>
      </c>
      <c r="AE168" s="386">
        <f>'Data (Layer 1)'!AG168/'Data (Layer 1)'!$AH$181*100</f>
        <v>35.81604331214556</v>
      </c>
      <c r="AF168" s="344">
        <f>'Data (Layer 1)'!AH168/'Data (Layer 1)'!$AH$181*100</f>
        <v>35.81604331214556</v>
      </c>
      <c r="AH168" s="31"/>
      <c r="AI168" s="30"/>
      <c r="AJ168" s="30"/>
      <c r="AK168" s="30"/>
      <c r="AL168" s="30"/>
      <c r="AM168" s="30"/>
    </row>
    <row r="169" spans="1:39" s="21" customFormat="1" x14ac:dyDescent="0.2">
      <c r="A169" s="225" t="s">
        <v>150</v>
      </c>
      <c r="B169" s="248"/>
      <c r="C169" s="226" t="s">
        <v>222</v>
      </c>
      <c r="D169" s="528">
        <f>'Data (Layer 1)'!F169/'Data (Layer 1)'!$AH$181*100</f>
        <v>0</v>
      </c>
      <c r="E169" s="528">
        <f>'Data (Layer 1)'!G169/'Data (Layer 1)'!$AH$181*100</f>
        <v>0</v>
      </c>
      <c r="F169" s="528">
        <f>'Data (Layer 1)'!H169/'Data (Layer 1)'!$AH$181*100</f>
        <v>0</v>
      </c>
      <c r="G169" s="528">
        <f>'Data (Layer 1)'!I169/'Data (Layer 1)'!$AH$181*100</f>
        <v>0</v>
      </c>
      <c r="H169" s="528">
        <f>'Data (Layer 1)'!J169/'Data (Layer 1)'!$AH$181*100</f>
        <v>0</v>
      </c>
      <c r="I169" s="528">
        <f>'Data (Layer 1)'!K169/'Data (Layer 1)'!$AH$181*100</f>
        <v>0</v>
      </c>
      <c r="J169" s="528">
        <f>'Data (Layer 1)'!L169/'Data (Layer 1)'!$AH$181*100</f>
        <v>0</v>
      </c>
      <c r="K169" s="528">
        <f>'Data (Layer 1)'!M169/'Data (Layer 1)'!$AH$181*100</f>
        <v>0</v>
      </c>
      <c r="L169" s="528">
        <f>'Data (Layer 1)'!N169/'Data (Layer 1)'!$AH$181*100</f>
        <v>0</v>
      </c>
      <c r="M169" s="528">
        <f>'Data (Layer 1)'!O169/'Data (Layer 1)'!$AH$181*100</f>
        <v>0</v>
      </c>
      <c r="N169" s="528">
        <f>'Data (Layer 1)'!P169/'Data (Layer 1)'!$AH$181*100</f>
        <v>0</v>
      </c>
      <c r="O169" s="528">
        <f>'Data (Layer 1)'!Q169/'Data (Layer 1)'!$AH$181*100</f>
        <v>0</v>
      </c>
      <c r="P169" s="528">
        <f>'Data (Layer 1)'!R169/'Data (Layer 1)'!$AH$181*100</f>
        <v>0</v>
      </c>
      <c r="Q169" s="528">
        <f>'Data (Layer 1)'!S169/'Data (Layer 1)'!$AH$181*100</f>
        <v>0</v>
      </c>
      <c r="R169" s="528">
        <f>'Data (Layer 1)'!T169/'Data (Layer 1)'!$AH$181*100</f>
        <v>0</v>
      </c>
      <c r="S169" s="528">
        <f>'Data (Layer 1)'!U169/'Data (Layer 1)'!$AH$181*100</f>
        <v>0</v>
      </c>
      <c r="T169" s="528">
        <f>'Data (Layer 1)'!V169/'Data (Layer 1)'!$AH$181*100</f>
        <v>0</v>
      </c>
      <c r="U169" s="528">
        <f>'Data (Layer 1)'!W169/'Data (Layer 1)'!$AH$181*100</f>
        <v>0</v>
      </c>
      <c r="V169" s="528">
        <f>'Data (Layer 1)'!X169/'Data (Layer 1)'!$AH$181*100</f>
        <v>0</v>
      </c>
      <c r="W169" s="528">
        <f>'Data (Layer 1)'!Y169/'Data (Layer 1)'!$AH$181*100</f>
        <v>0</v>
      </c>
      <c r="X169" s="528">
        <f>'Data (Layer 1)'!Z169/'Data (Layer 1)'!$AH$181*100</f>
        <v>0</v>
      </c>
      <c r="Y169" s="528">
        <f>'Data (Layer 1)'!AA169/'Data (Layer 1)'!$AH$181*100</f>
        <v>0</v>
      </c>
      <c r="Z169" s="528">
        <f>'Data (Layer 1)'!AB169/'Data (Layer 1)'!$AH$181*100</f>
        <v>0</v>
      </c>
      <c r="AA169" s="528">
        <f>'Data (Layer 1)'!AC169/'Data (Layer 1)'!$AH$181*100</f>
        <v>0</v>
      </c>
      <c r="AB169" s="528">
        <f>'Data (Layer 1)'!AD169/'Data (Layer 1)'!$AH$181*100</f>
        <v>0</v>
      </c>
      <c r="AC169" s="528">
        <f>'Data (Layer 1)'!AE169/'Data (Layer 1)'!$AH$181*100</f>
        <v>0</v>
      </c>
      <c r="AD169" s="528">
        <f>'Data (Layer 1)'!AF169/'Data (Layer 1)'!$AH$181*100</f>
        <v>23.320112392276457</v>
      </c>
      <c r="AE169" s="528">
        <f>'Data (Layer 1)'!AG169/'Data (Layer 1)'!$AH$181*100</f>
        <v>23.320112392276457</v>
      </c>
      <c r="AF169" s="385">
        <f>'Data (Layer 1)'!AH169/'Data (Layer 1)'!$AH$181*100</f>
        <v>23.320112392276457</v>
      </c>
      <c r="AH169" s="35"/>
      <c r="AI169" s="35"/>
      <c r="AJ169" s="35"/>
      <c r="AK169" s="35"/>
      <c r="AL169" s="35"/>
      <c r="AM169" s="35"/>
    </row>
    <row r="170" spans="1:39" s="21" customFormat="1" x14ac:dyDescent="0.2">
      <c r="A170" s="225" t="s">
        <v>151</v>
      </c>
      <c r="B170" s="248"/>
      <c r="C170" s="226" t="s">
        <v>222</v>
      </c>
      <c r="D170" s="528">
        <f>'Data (Layer 1)'!F170/'Data (Layer 1)'!$AH$181*100</f>
        <v>0</v>
      </c>
      <c r="E170" s="528">
        <f>'Data (Layer 1)'!G170/'Data (Layer 1)'!$AH$181*100</f>
        <v>0</v>
      </c>
      <c r="F170" s="528">
        <f>'Data (Layer 1)'!H170/'Data (Layer 1)'!$AH$181*100</f>
        <v>0</v>
      </c>
      <c r="G170" s="528">
        <f>'Data (Layer 1)'!I170/'Data (Layer 1)'!$AH$181*100</f>
        <v>0</v>
      </c>
      <c r="H170" s="528">
        <f>'Data (Layer 1)'!J170/'Data (Layer 1)'!$AH$181*100</f>
        <v>0</v>
      </c>
      <c r="I170" s="528">
        <f>'Data (Layer 1)'!K170/'Data (Layer 1)'!$AH$181*100</f>
        <v>0</v>
      </c>
      <c r="J170" s="528">
        <f>'Data (Layer 1)'!L170/'Data (Layer 1)'!$AH$181*100</f>
        <v>0</v>
      </c>
      <c r="K170" s="528">
        <f>'Data (Layer 1)'!M170/'Data (Layer 1)'!$AH$181*100</f>
        <v>0</v>
      </c>
      <c r="L170" s="528">
        <f>'Data (Layer 1)'!N170/'Data (Layer 1)'!$AH$181*100</f>
        <v>0</v>
      </c>
      <c r="M170" s="528">
        <f>'Data (Layer 1)'!O170/'Data (Layer 1)'!$AH$181*100</f>
        <v>0</v>
      </c>
      <c r="N170" s="528">
        <f>'Data (Layer 1)'!P170/'Data (Layer 1)'!$AH$181*100</f>
        <v>0</v>
      </c>
      <c r="O170" s="528">
        <f>'Data (Layer 1)'!Q170/'Data (Layer 1)'!$AH$181*100</f>
        <v>0</v>
      </c>
      <c r="P170" s="528">
        <f>'Data (Layer 1)'!R170/'Data (Layer 1)'!$AH$181*100</f>
        <v>0</v>
      </c>
      <c r="Q170" s="528">
        <f>'Data (Layer 1)'!S170/'Data (Layer 1)'!$AH$181*100</f>
        <v>0</v>
      </c>
      <c r="R170" s="528">
        <f>'Data (Layer 1)'!T170/'Data (Layer 1)'!$AH$181*100</f>
        <v>0</v>
      </c>
      <c r="S170" s="528">
        <f>'Data (Layer 1)'!U170/'Data (Layer 1)'!$AH$181*100</f>
        <v>0</v>
      </c>
      <c r="T170" s="528">
        <f>'Data (Layer 1)'!V170/'Data (Layer 1)'!$AH$181*100</f>
        <v>0</v>
      </c>
      <c r="U170" s="528">
        <f>'Data (Layer 1)'!W170/'Data (Layer 1)'!$AH$181*100</f>
        <v>0</v>
      </c>
      <c r="V170" s="528">
        <f>'Data (Layer 1)'!X170/'Data (Layer 1)'!$AH$181*100</f>
        <v>0</v>
      </c>
      <c r="W170" s="528">
        <f>'Data (Layer 1)'!Y170/'Data (Layer 1)'!$AH$181*100</f>
        <v>0</v>
      </c>
      <c r="X170" s="528">
        <f>'Data (Layer 1)'!Z170/'Data (Layer 1)'!$AH$181*100</f>
        <v>0</v>
      </c>
      <c r="Y170" s="528">
        <f>'Data (Layer 1)'!AA170/'Data (Layer 1)'!$AH$181*100</f>
        <v>0</v>
      </c>
      <c r="Z170" s="528">
        <f>'Data (Layer 1)'!AB170/'Data (Layer 1)'!$AH$181*100</f>
        <v>0</v>
      </c>
      <c r="AA170" s="528">
        <f>'Data (Layer 1)'!AC170/'Data (Layer 1)'!$AH$181*100</f>
        <v>0</v>
      </c>
      <c r="AB170" s="528">
        <f>'Data (Layer 1)'!AD170/'Data (Layer 1)'!$AH$181*100</f>
        <v>0</v>
      </c>
      <c r="AC170" s="528">
        <f>'Data (Layer 1)'!AE170/'Data (Layer 1)'!$AH$181*100</f>
        <v>0</v>
      </c>
      <c r="AD170" s="528">
        <f>'Data (Layer 1)'!AF170/'Data (Layer 1)'!$AH$181*100</f>
        <v>1.5312591018897665</v>
      </c>
      <c r="AE170" s="528">
        <f>'Data (Layer 1)'!AG170/'Data (Layer 1)'!$AH$181*100</f>
        <v>1.5312591018897665</v>
      </c>
      <c r="AF170" s="385">
        <f>'Data (Layer 1)'!AH170/'Data (Layer 1)'!$AH$181*100</f>
        <v>1.5312591018897665</v>
      </c>
      <c r="AH170" s="35"/>
      <c r="AI170" s="35"/>
      <c r="AJ170" s="35"/>
      <c r="AK170" s="35"/>
      <c r="AL170" s="35"/>
      <c r="AM170" s="35"/>
    </row>
    <row r="171" spans="1:39" s="21" customFormat="1" x14ac:dyDescent="0.2">
      <c r="A171" s="225" t="s">
        <v>152</v>
      </c>
      <c r="B171" s="248"/>
      <c r="C171" s="226" t="s">
        <v>222</v>
      </c>
      <c r="D171" s="528">
        <f>'Data (Layer 1)'!F171/'Data (Layer 1)'!$AH$181*100</f>
        <v>0</v>
      </c>
      <c r="E171" s="528">
        <f>'Data (Layer 1)'!G171/'Data (Layer 1)'!$AH$181*100</f>
        <v>0</v>
      </c>
      <c r="F171" s="528">
        <f>'Data (Layer 1)'!H171/'Data (Layer 1)'!$AH$181*100</f>
        <v>0</v>
      </c>
      <c r="G171" s="528">
        <f>'Data (Layer 1)'!I171/'Data (Layer 1)'!$AH$181*100</f>
        <v>0</v>
      </c>
      <c r="H171" s="528">
        <f>'Data (Layer 1)'!J171/'Data (Layer 1)'!$AH$181*100</f>
        <v>0</v>
      </c>
      <c r="I171" s="528">
        <f>'Data (Layer 1)'!K171/'Data (Layer 1)'!$AH$181*100</f>
        <v>0</v>
      </c>
      <c r="J171" s="528">
        <f>'Data (Layer 1)'!L171/'Data (Layer 1)'!$AH$181*100</f>
        <v>0</v>
      </c>
      <c r="K171" s="528">
        <f>'Data (Layer 1)'!M171/'Data (Layer 1)'!$AH$181*100</f>
        <v>0</v>
      </c>
      <c r="L171" s="528">
        <f>'Data (Layer 1)'!N171/'Data (Layer 1)'!$AH$181*100</f>
        <v>0</v>
      </c>
      <c r="M171" s="528">
        <f>'Data (Layer 1)'!O171/'Data (Layer 1)'!$AH$181*100</f>
        <v>0</v>
      </c>
      <c r="N171" s="528">
        <f>'Data (Layer 1)'!P171/'Data (Layer 1)'!$AH$181*100</f>
        <v>0</v>
      </c>
      <c r="O171" s="528">
        <f>'Data (Layer 1)'!Q171/'Data (Layer 1)'!$AH$181*100</f>
        <v>0</v>
      </c>
      <c r="P171" s="528">
        <f>'Data (Layer 1)'!R171/'Data (Layer 1)'!$AH$181*100</f>
        <v>0</v>
      </c>
      <c r="Q171" s="528">
        <f>'Data (Layer 1)'!S171/'Data (Layer 1)'!$AH$181*100</f>
        <v>0</v>
      </c>
      <c r="R171" s="528">
        <f>'Data (Layer 1)'!T171/'Data (Layer 1)'!$AH$181*100</f>
        <v>0</v>
      </c>
      <c r="S171" s="528">
        <f>'Data (Layer 1)'!U171/'Data (Layer 1)'!$AH$181*100</f>
        <v>0</v>
      </c>
      <c r="T171" s="528">
        <f>'Data (Layer 1)'!V171/'Data (Layer 1)'!$AH$181*100</f>
        <v>0</v>
      </c>
      <c r="U171" s="528">
        <f>'Data (Layer 1)'!W171/'Data (Layer 1)'!$AH$181*100</f>
        <v>0</v>
      </c>
      <c r="V171" s="528">
        <f>'Data (Layer 1)'!X171/'Data (Layer 1)'!$AH$181*100</f>
        <v>0</v>
      </c>
      <c r="W171" s="528">
        <f>'Data (Layer 1)'!Y171/'Data (Layer 1)'!$AH$181*100</f>
        <v>0</v>
      </c>
      <c r="X171" s="528">
        <f>'Data (Layer 1)'!Z171/'Data (Layer 1)'!$AH$181*100</f>
        <v>0</v>
      </c>
      <c r="Y171" s="528">
        <f>'Data (Layer 1)'!AA171/'Data (Layer 1)'!$AH$181*100</f>
        <v>0</v>
      </c>
      <c r="Z171" s="528">
        <f>'Data (Layer 1)'!AB171/'Data (Layer 1)'!$AH$181*100</f>
        <v>0</v>
      </c>
      <c r="AA171" s="528">
        <f>'Data (Layer 1)'!AC171/'Data (Layer 1)'!$AH$181*100</f>
        <v>0</v>
      </c>
      <c r="AB171" s="528">
        <f>'Data (Layer 1)'!AD171/'Data (Layer 1)'!$AH$181*100</f>
        <v>0</v>
      </c>
      <c r="AC171" s="528">
        <f>'Data (Layer 1)'!AE171/'Data (Layer 1)'!$AH$181*100</f>
        <v>0</v>
      </c>
      <c r="AD171" s="528">
        <f>'Data (Layer 1)'!AF171/'Data (Layer 1)'!$AH$181*100</f>
        <v>3.5242517175801393</v>
      </c>
      <c r="AE171" s="528">
        <f>'Data (Layer 1)'!AG171/'Data (Layer 1)'!$AH$181*100</f>
        <v>3.5242517175801393</v>
      </c>
      <c r="AF171" s="385">
        <f>'Data (Layer 1)'!AH171/'Data (Layer 1)'!$AH$181*100</f>
        <v>3.5242517175801393</v>
      </c>
      <c r="AH171" s="35"/>
      <c r="AI171" s="35"/>
      <c r="AJ171" s="35"/>
      <c r="AK171" s="35"/>
      <c r="AL171" s="35"/>
      <c r="AM171" s="35"/>
    </row>
    <row r="172" spans="1:39" s="21" customFormat="1" x14ac:dyDescent="0.2">
      <c r="A172" s="225" t="s">
        <v>153</v>
      </c>
      <c r="B172" s="248"/>
      <c r="C172" s="226" t="s">
        <v>222</v>
      </c>
      <c r="D172" s="528">
        <f>'Data (Layer 1)'!F172/'Data (Layer 1)'!$AH$181*100</f>
        <v>0</v>
      </c>
      <c r="E172" s="528">
        <f>'Data (Layer 1)'!G172/'Data (Layer 1)'!$AH$181*100</f>
        <v>0</v>
      </c>
      <c r="F172" s="528">
        <f>'Data (Layer 1)'!H172/'Data (Layer 1)'!$AH$181*100</f>
        <v>0</v>
      </c>
      <c r="G172" s="528">
        <f>'Data (Layer 1)'!I172/'Data (Layer 1)'!$AH$181*100</f>
        <v>0</v>
      </c>
      <c r="H172" s="528">
        <f>'Data (Layer 1)'!J172/'Data (Layer 1)'!$AH$181*100</f>
        <v>0</v>
      </c>
      <c r="I172" s="528">
        <f>'Data (Layer 1)'!K172/'Data (Layer 1)'!$AH$181*100</f>
        <v>0</v>
      </c>
      <c r="J172" s="528">
        <f>'Data (Layer 1)'!L172/'Data (Layer 1)'!$AH$181*100</f>
        <v>0</v>
      </c>
      <c r="K172" s="528">
        <f>'Data (Layer 1)'!M172/'Data (Layer 1)'!$AH$181*100</f>
        <v>0</v>
      </c>
      <c r="L172" s="528">
        <f>'Data (Layer 1)'!N172/'Data (Layer 1)'!$AH$181*100</f>
        <v>0</v>
      </c>
      <c r="M172" s="528">
        <f>'Data (Layer 1)'!O172/'Data (Layer 1)'!$AH$181*100</f>
        <v>0</v>
      </c>
      <c r="N172" s="528">
        <f>'Data (Layer 1)'!P172/'Data (Layer 1)'!$AH$181*100</f>
        <v>0</v>
      </c>
      <c r="O172" s="528">
        <f>'Data (Layer 1)'!Q172/'Data (Layer 1)'!$AH$181*100</f>
        <v>0</v>
      </c>
      <c r="P172" s="528">
        <f>'Data (Layer 1)'!R172/'Data (Layer 1)'!$AH$181*100</f>
        <v>0</v>
      </c>
      <c r="Q172" s="528">
        <f>'Data (Layer 1)'!S172/'Data (Layer 1)'!$AH$181*100</f>
        <v>0</v>
      </c>
      <c r="R172" s="528">
        <f>'Data (Layer 1)'!T172/'Data (Layer 1)'!$AH$181*100</f>
        <v>0</v>
      </c>
      <c r="S172" s="528">
        <f>'Data (Layer 1)'!U172/'Data (Layer 1)'!$AH$181*100</f>
        <v>0</v>
      </c>
      <c r="T172" s="528">
        <f>'Data (Layer 1)'!V172/'Data (Layer 1)'!$AH$181*100</f>
        <v>0</v>
      </c>
      <c r="U172" s="528">
        <f>'Data (Layer 1)'!W172/'Data (Layer 1)'!$AH$181*100</f>
        <v>0</v>
      </c>
      <c r="V172" s="528">
        <f>'Data (Layer 1)'!X172/'Data (Layer 1)'!$AH$181*100</f>
        <v>0</v>
      </c>
      <c r="W172" s="528">
        <f>'Data (Layer 1)'!Y172/'Data (Layer 1)'!$AH$181*100</f>
        <v>0</v>
      </c>
      <c r="X172" s="528">
        <f>'Data (Layer 1)'!Z172/'Data (Layer 1)'!$AH$181*100</f>
        <v>0</v>
      </c>
      <c r="Y172" s="528">
        <f>'Data (Layer 1)'!AA172/'Data (Layer 1)'!$AH$181*100</f>
        <v>0</v>
      </c>
      <c r="Z172" s="528">
        <f>'Data (Layer 1)'!AB172/'Data (Layer 1)'!$AH$181*100</f>
        <v>0</v>
      </c>
      <c r="AA172" s="528">
        <f>'Data (Layer 1)'!AC172/'Data (Layer 1)'!$AH$181*100</f>
        <v>0</v>
      </c>
      <c r="AB172" s="528">
        <f>'Data (Layer 1)'!AD172/'Data (Layer 1)'!$AH$181*100</f>
        <v>0</v>
      </c>
      <c r="AC172" s="528">
        <f>'Data (Layer 1)'!AE172/'Data (Layer 1)'!$AH$181*100</f>
        <v>0</v>
      </c>
      <c r="AD172" s="528">
        <f>'Data (Layer 1)'!AF172/'Data (Layer 1)'!$AH$181*100</f>
        <v>7.1534428701149624</v>
      </c>
      <c r="AE172" s="528">
        <f>'Data (Layer 1)'!AG172/'Data (Layer 1)'!$AH$181*100</f>
        <v>7.1534428701149624</v>
      </c>
      <c r="AF172" s="385">
        <f>'Data (Layer 1)'!AH172/'Data (Layer 1)'!$AH$181*100</f>
        <v>7.1534428701149624</v>
      </c>
      <c r="AH172" s="35"/>
      <c r="AI172" s="35"/>
      <c r="AJ172" s="35"/>
      <c r="AK172" s="35"/>
      <c r="AL172" s="35"/>
      <c r="AM172" s="35"/>
    </row>
    <row r="173" spans="1:39" s="21" customFormat="1" x14ac:dyDescent="0.2">
      <c r="A173" s="225" t="s">
        <v>154</v>
      </c>
      <c r="B173" s="248"/>
      <c r="C173" s="226" t="s">
        <v>222</v>
      </c>
      <c r="D173" s="528">
        <f>'Data (Layer 1)'!F173/'Data (Layer 1)'!$AH$181*100</f>
        <v>0</v>
      </c>
      <c r="E173" s="528">
        <f>'Data (Layer 1)'!G173/'Data (Layer 1)'!$AH$181*100</f>
        <v>0</v>
      </c>
      <c r="F173" s="528">
        <f>'Data (Layer 1)'!H173/'Data (Layer 1)'!$AH$181*100</f>
        <v>0</v>
      </c>
      <c r="G173" s="528">
        <f>'Data (Layer 1)'!I173/'Data (Layer 1)'!$AH$181*100</f>
        <v>0</v>
      </c>
      <c r="H173" s="528">
        <f>'Data (Layer 1)'!J173/'Data (Layer 1)'!$AH$181*100</f>
        <v>0</v>
      </c>
      <c r="I173" s="528">
        <f>'Data (Layer 1)'!K173/'Data (Layer 1)'!$AH$181*100</f>
        <v>0</v>
      </c>
      <c r="J173" s="528">
        <f>'Data (Layer 1)'!L173/'Data (Layer 1)'!$AH$181*100</f>
        <v>0</v>
      </c>
      <c r="K173" s="528">
        <f>'Data (Layer 1)'!M173/'Data (Layer 1)'!$AH$181*100</f>
        <v>0</v>
      </c>
      <c r="L173" s="528">
        <f>'Data (Layer 1)'!N173/'Data (Layer 1)'!$AH$181*100</f>
        <v>0</v>
      </c>
      <c r="M173" s="528">
        <f>'Data (Layer 1)'!O173/'Data (Layer 1)'!$AH$181*100</f>
        <v>0</v>
      </c>
      <c r="N173" s="528">
        <f>'Data (Layer 1)'!P173/'Data (Layer 1)'!$AH$181*100</f>
        <v>0</v>
      </c>
      <c r="O173" s="528">
        <f>'Data (Layer 1)'!Q173/'Data (Layer 1)'!$AH$181*100</f>
        <v>0</v>
      </c>
      <c r="P173" s="528">
        <f>'Data (Layer 1)'!R173/'Data (Layer 1)'!$AH$181*100</f>
        <v>0</v>
      </c>
      <c r="Q173" s="528">
        <f>'Data (Layer 1)'!S173/'Data (Layer 1)'!$AH$181*100</f>
        <v>0</v>
      </c>
      <c r="R173" s="528">
        <f>'Data (Layer 1)'!T173/'Data (Layer 1)'!$AH$181*100</f>
        <v>0</v>
      </c>
      <c r="S173" s="528">
        <f>'Data (Layer 1)'!U173/'Data (Layer 1)'!$AH$181*100</f>
        <v>0</v>
      </c>
      <c r="T173" s="528">
        <f>'Data (Layer 1)'!V173/'Data (Layer 1)'!$AH$181*100</f>
        <v>0</v>
      </c>
      <c r="U173" s="528">
        <f>'Data (Layer 1)'!W173/'Data (Layer 1)'!$AH$181*100</f>
        <v>0</v>
      </c>
      <c r="V173" s="528">
        <f>'Data (Layer 1)'!X173/'Data (Layer 1)'!$AH$181*100</f>
        <v>0</v>
      </c>
      <c r="W173" s="528">
        <f>'Data (Layer 1)'!Y173/'Data (Layer 1)'!$AH$181*100</f>
        <v>0</v>
      </c>
      <c r="X173" s="528">
        <f>'Data (Layer 1)'!Z173/'Data (Layer 1)'!$AH$181*100</f>
        <v>0</v>
      </c>
      <c r="Y173" s="528">
        <f>'Data (Layer 1)'!AA173/'Data (Layer 1)'!$AH$181*100</f>
        <v>0</v>
      </c>
      <c r="Z173" s="528">
        <f>'Data (Layer 1)'!AB173/'Data (Layer 1)'!$AH$181*100</f>
        <v>0</v>
      </c>
      <c r="AA173" s="528">
        <f>'Data (Layer 1)'!AC173/'Data (Layer 1)'!$AH$181*100</f>
        <v>0</v>
      </c>
      <c r="AB173" s="528">
        <f>'Data (Layer 1)'!AD173/'Data (Layer 1)'!$AH$181*100</f>
        <v>0</v>
      </c>
      <c r="AC173" s="528">
        <f>'Data (Layer 1)'!AE173/'Data (Layer 1)'!$AH$181*100</f>
        <v>0</v>
      </c>
      <c r="AD173" s="528">
        <f>'Data (Layer 1)'!AF173/'Data (Layer 1)'!$AH$181*100</f>
        <v>0.286977230284236</v>
      </c>
      <c r="AE173" s="528">
        <f>'Data (Layer 1)'!AG173/'Data (Layer 1)'!$AH$181*100</f>
        <v>0.286977230284236</v>
      </c>
      <c r="AF173" s="385">
        <f>'Data (Layer 1)'!AH173/'Data (Layer 1)'!$AH$181*100</f>
        <v>0.286977230284236</v>
      </c>
      <c r="AH173" s="35"/>
      <c r="AI173" s="35"/>
      <c r="AJ173" s="35"/>
      <c r="AK173" s="35"/>
      <c r="AL173" s="35"/>
      <c r="AM173" s="35"/>
    </row>
    <row r="174" spans="1:39" x14ac:dyDescent="0.2">
      <c r="A174" s="80"/>
      <c r="B174" s="88"/>
      <c r="C174" s="89"/>
      <c r="D174" s="488"/>
      <c r="E174" s="350"/>
      <c r="F174" s="350"/>
      <c r="G174" s="489"/>
      <c r="H174" s="490"/>
      <c r="I174" s="355"/>
      <c r="J174" s="355"/>
      <c r="K174" s="355"/>
      <c r="L174" s="355"/>
      <c r="M174" s="491"/>
      <c r="N174" s="388"/>
      <c r="O174" s="350"/>
      <c r="P174" s="351"/>
      <c r="Q174" s="352"/>
      <c r="R174" s="353"/>
      <c r="S174" s="353"/>
      <c r="T174" s="354"/>
      <c r="U174" s="350"/>
      <c r="V174" s="353"/>
      <c r="W174" s="355"/>
      <c r="X174" s="355"/>
      <c r="Y174" s="355"/>
      <c r="Z174" s="355"/>
      <c r="AA174" s="355"/>
      <c r="AB174" s="354"/>
      <c r="AC174" s="350"/>
      <c r="AD174" s="350"/>
      <c r="AE174" s="356"/>
      <c r="AF174" s="357"/>
      <c r="AH174" s="30"/>
      <c r="AI174" s="30"/>
      <c r="AJ174" s="30"/>
      <c r="AK174" s="30"/>
      <c r="AL174" s="30"/>
      <c r="AM174" s="30"/>
    </row>
    <row r="175" spans="1:39" x14ac:dyDescent="0.2">
      <c r="A175" s="38" t="s">
        <v>156</v>
      </c>
      <c r="B175" s="3"/>
      <c r="C175" s="4" t="s">
        <v>222</v>
      </c>
      <c r="D175" s="386">
        <f>'Data (Layer 1)'!F175/'Data (Layer 1)'!$AH$181*100</f>
        <v>0</v>
      </c>
      <c r="E175" s="386">
        <f>'Data (Layer 1)'!G175/'Data (Layer 1)'!$AH$181*100</f>
        <v>0</v>
      </c>
      <c r="F175" s="386">
        <f>'Data (Layer 1)'!H175/'Data (Layer 1)'!$AH$181*100</f>
        <v>0</v>
      </c>
      <c r="G175" s="386">
        <f>'Data (Layer 1)'!I175/'Data (Layer 1)'!$AH$181*100</f>
        <v>0</v>
      </c>
      <c r="H175" s="386">
        <f>'Data (Layer 1)'!J175/'Data (Layer 1)'!$AH$181*100</f>
        <v>0</v>
      </c>
      <c r="I175" s="386">
        <f>'Data (Layer 1)'!K175/'Data (Layer 1)'!$AH$181*100</f>
        <v>0</v>
      </c>
      <c r="J175" s="386">
        <f>'Data (Layer 1)'!L175/'Data (Layer 1)'!$AH$181*100</f>
        <v>0</v>
      </c>
      <c r="K175" s="386">
        <f>'Data (Layer 1)'!M175/'Data (Layer 1)'!$AH$181*100</f>
        <v>0</v>
      </c>
      <c r="L175" s="386">
        <f>'Data (Layer 1)'!N175/'Data (Layer 1)'!$AH$181*100</f>
        <v>0</v>
      </c>
      <c r="M175" s="386">
        <f>'Data (Layer 1)'!O175/'Data (Layer 1)'!$AH$181*100</f>
        <v>0</v>
      </c>
      <c r="N175" s="386">
        <f>'Data (Layer 1)'!P175/'Data (Layer 1)'!$AH$181*100</f>
        <v>0</v>
      </c>
      <c r="O175" s="386">
        <f>'Data (Layer 1)'!Q175/'Data (Layer 1)'!$AH$181*100</f>
        <v>0</v>
      </c>
      <c r="P175" s="386">
        <f>'Data (Layer 1)'!R175/'Data (Layer 1)'!$AH$181*100</f>
        <v>0</v>
      </c>
      <c r="Q175" s="386">
        <f>'Data (Layer 1)'!S175/'Data (Layer 1)'!$AH$181*100</f>
        <v>0</v>
      </c>
      <c r="R175" s="386">
        <f>'Data (Layer 1)'!T175/'Data (Layer 1)'!$AH$181*100</f>
        <v>0</v>
      </c>
      <c r="S175" s="386">
        <f>'Data (Layer 1)'!U175/'Data (Layer 1)'!$AH$181*100</f>
        <v>0</v>
      </c>
      <c r="T175" s="386">
        <f>'Data (Layer 1)'!V175/'Data (Layer 1)'!$AH$181*100</f>
        <v>0</v>
      </c>
      <c r="U175" s="386">
        <f>'Data (Layer 1)'!W175/'Data (Layer 1)'!$AH$181*100</f>
        <v>0</v>
      </c>
      <c r="V175" s="386">
        <f>'Data (Layer 1)'!X175/'Data (Layer 1)'!$AH$181*100</f>
        <v>0</v>
      </c>
      <c r="W175" s="386">
        <f>'Data (Layer 1)'!Y175/'Data (Layer 1)'!$AH$181*100</f>
        <v>0</v>
      </c>
      <c r="X175" s="386">
        <f>'Data (Layer 1)'!Z175/'Data (Layer 1)'!$AH$181*100</f>
        <v>0</v>
      </c>
      <c r="Y175" s="386">
        <f>'Data (Layer 1)'!AA175/'Data (Layer 1)'!$AH$181*100</f>
        <v>0</v>
      </c>
      <c r="Z175" s="386">
        <f>'Data (Layer 1)'!AB175/'Data (Layer 1)'!$AH$181*100</f>
        <v>0</v>
      </c>
      <c r="AA175" s="386">
        <f>'Data (Layer 1)'!AC175/'Data (Layer 1)'!$AH$181*100</f>
        <v>0</v>
      </c>
      <c r="AB175" s="386">
        <f>'Data (Layer 1)'!AD175/'Data (Layer 1)'!$AH$181*100</f>
        <v>0</v>
      </c>
      <c r="AC175" s="386">
        <f>'Data (Layer 1)'!AE175/'Data (Layer 1)'!$AH$181*100</f>
        <v>0</v>
      </c>
      <c r="AD175" s="386">
        <f>'Data (Layer 1)'!AF175/'Data (Layer 1)'!$AH$181*100</f>
        <v>4.8477735706820635</v>
      </c>
      <c r="AE175" s="386">
        <f>'Data (Layer 1)'!AG175/'Data (Layer 1)'!$AH$181*100</f>
        <v>4.8477735706820635</v>
      </c>
      <c r="AF175" s="344">
        <f>'Data (Layer 1)'!AH175/'Data (Layer 1)'!$AH$181*100</f>
        <v>4.8477735706820635</v>
      </c>
      <c r="AH175" s="30"/>
      <c r="AI175" s="30"/>
      <c r="AJ175" s="30"/>
      <c r="AK175" s="30"/>
      <c r="AL175" s="30"/>
      <c r="AM175" s="30"/>
    </row>
    <row r="176" spans="1:39" x14ac:dyDescent="0.2">
      <c r="A176" s="87"/>
      <c r="B176" s="88"/>
      <c r="C176" s="151"/>
      <c r="D176" s="488"/>
      <c r="E176" s="488"/>
      <c r="F176" s="488"/>
      <c r="G176" s="488"/>
      <c r="H176" s="488"/>
      <c r="I176" s="488"/>
      <c r="J176" s="488"/>
      <c r="K176" s="488"/>
      <c r="L176" s="488"/>
      <c r="M176" s="488"/>
      <c r="N176" s="488"/>
      <c r="O176" s="488"/>
      <c r="P176" s="488"/>
      <c r="Q176" s="488"/>
      <c r="R176" s="488"/>
      <c r="S176" s="488"/>
      <c r="T176" s="488"/>
      <c r="U176" s="488"/>
      <c r="V176" s="488"/>
      <c r="W176" s="488"/>
      <c r="X176" s="488"/>
      <c r="Y176" s="488"/>
      <c r="Z176" s="488"/>
      <c r="AA176" s="488"/>
      <c r="AB176" s="488"/>
      <c r="AC176" s="488"/>
      <c r="AD176" s="488"/>
      <c r="AE176" s="488"/>
      <c r="AF176" s="385"/>
      <c r="AH176" s="30"/>
      <c r="AI176" s="30"/>
      <c r="AJ176" s="30"/>
      <c r="AK176" s="30"/>
      <c r="AL176" s="30"/>
      <c r="AM176" s="30"/>
    </row>
    <row r="177" spans="1:39" x14ac:dyDescent="0.2">
      <c r="A177" s="38" t="s">
        <v>157</v>
      </c>
      <c r="B177" s="3"/>
      <c r="C177" s="4" t="s">
        <v>222</v>
      </c>
      <c r="D177" s="386">
        <f>'Data (Layer 1)'!F177/'Data (Layer 1)'!$AH$181*100</f>
        <v>0</v>
      </c>
      <c r="E177" s="386">
        <f>'Data (Layer 1)'!G177/'Data (Layer 1)'!$AH$181*100</f>
        <v>0</v>
      </c>
      <c r="F177" s="386">
        <f>'Data (Layer 1)'!H177/'Data (Layer 1)'!$AH$181*100</f>
        <v>0</v>
      </c>
      <c r="G177" s="386">
        <f>'Data (Layer 1)'!I177/'Data (Layer 1)'!$AH$181*100</f>
        <v>0</v>
      </c>
      <c r="H177" s="386">
        <f>'Data (Layer 1)'!J177/'Data (Layer 1)'!$AH$181*100</f>
        <v>0</v>
      </c>
      <c r="I177" s="386">
        <f>'Data (Layer 1)'!K177/'Data (Layer 1)'!$AH$181*100</f>
        <v>0</v>
      </c>
      <c r="J177" s="386">
        <f>'Data (Layer 1)'!L177/'Data (Layer 1)'!$AH$181*100</f>
        <v>0</v>
      </c>
      <c r="K177" s="386">
        <f>'Data (Layer 1)'!M177/'Data (Layer 1)'!$AH$181*100</f>
        <v>0</v>
      </c>
      <c r="L177" s="386">
        <f>'Data (Layer 1)'!N177/'Data (Layer 1)'!$AH$181*100</f>
        <v>0</v>
      </c>
      <c r="M177" s="386">
        <f>'Data (Layer 1)'!O177/'Data (Layer 1)'!$AH$181*100</f>
        <v>0</v>
      </c>
      <c r="N177" s="386">
        <f>'Data (Layer 1)'!P177/'Data (Layer 1)'!$AH$181*100</f>
        <v>0</v>
      </c>
      <c r="O177" s="386">
        <f>'Data (Layer 1)'!Q177/'Data (Layer 1)'!$AH$181*100</f>
        <v>14.242208782359894</v>
      </c>
      <c r="P177" s="386">
        <f>'Data (Layer 1)'!R177/'Data (Layer 1)'!$AH$181*100</f>
        <v>14.242208782359894</v>
      </c>
      <c r="Q177" s="386">
        <f>'Data (Layer 1)'!S177/'Data (Layer 1)'!$AH$181*100</f>
        <v>0</v>
      </c>
      <c r="R177" s="386">
        <f>'Data (Layer 1)'!T177/'Data (Layer 1)'!$AH$181*100</f>
        <v>0</v>
      </c>
      <c r="S177" s="386">
        <f>'Data (Layer 1)'!U177/'Data (Layer 1)'!$AH$181*100</f>
        <v>0</v>
      </c>
      <c r="T177" s="386">
        <f>'Data (Layer 1)'!V177/'Data (Layer 1)'!$AH$181*100</f>
        <v>0</v>
      </c>
      <c r="U177" s="386">
        <f>'Data (Layer 1)'!W177/'Data (Layer 1)'!$AH$181*100</f>
        <v>0</v>
      </c>
      <c r="V177" s="386">
        <f>'Data (Layer 1)'!X177/'Data (Layer 1)'!$AH$181*100</f>
        <v>0</v>
      </c>
      <c r="W177" s="386">
        <f>'Data (Layer 1)'!Y177/'Data (Layer 1)'!$AH$181*100</f>
        <v>0</v>
      </c>
      <c r="X177" s="386">
        <f>'Data (Layer 1)'!Z177/'Data (Layer 1)'!$AH$181*100</f>
        <v>0</v>
      </c>
      <c r="Y177" s="386">
        <f>'Data (Layer 1)'!AA177/'Data (Layer 1)'!$AH$181*100</f>
        <v>0</v>
      </c>
      <c r="Z177" s="386">
        <f>'Data (Layer 1)'!AB177/'Data (Layer 1)'!$AH$181*100</f>
        <v>0</v>
      </c>
      <c r="AA177" s="386">
        <f>'Data (Layer 1)'!AC177/'Data (Layer 1)'!$AH$181*100</f>
        <v>0</v>
      </c>
      <c r="AB177" s="386">
        <f>'Data (Layer 1)'!AD177/'Data (Layer 1)'!$AH$181*100</f>
        <v>0</v>
      </c>
      <c r="AC177" s="386">
        <f>'Data (Layer 1)'!AE177/'Data (Layer 1)'!$AH$181*100</f>
        <v>0</v>
      </c>
      <c r="AD177" s="386">
        <f>'Data (Layer 1)'!AF177/'Data (Layer 1)'!$AH$181*100</f>
        <v>0</v>
      </c>
      <c r="AE177" s="386">
        <f>'Data (Layer 1)'!AG177/'Data (Layer 1)'!$AH$181*100</f>
        <v>0</v>
      </c>
      <c r="AF177" s="344">
        <f>'Data (Layer 1)'!AH177/'Data (Layer 1)'!$AH$181*100</f>
        <v>14.242208782359894</v>
      </c>
      <c r="AH177" s="30"/>
      <c r="AI177" s="30"/>
      <c r="AJ177" s="30"/>
      <c r="AK177" s="30"/>
      <c r="AL177" s="30"/>
      <c r="AM177" s="30"/>
    </row>
    <row r="178" spans="1:39" x14ac:dyDescent="0.2">
      <c r="A178" s="87"/>
      <c r="B178" s="88"/>
      <c r="C178" s="151"/>
      <c r="D178" s="488"/>
      <c r="E178" s="488"/>
      <c r="F178" s="488"/>
      <c r="G178" s="488"/>
      <c r="H178" s="488"/>
      <c r="I178" s="488"/>
      <c r="J178" s="488"/>
      <c r="K178" s="488"/>
      <c r="L178" s="488"/>
      <c r="M178" s="488"/>
      <c r="N178" s="488"/>
      <c r="O178" s="488"/>
      <c r="P178" s="488"/>
      <c r="Q178" s="488"/>
      <c r="R178" s="488"/>
      <c r="S178" s="488"/>
      <c r="T178" s="488"/>
      <c r="U178" s="488"/>
      <c r="V178" s="488"/>
      <c r="W178" s="488"/>
      <c r="X178" s="488"/>
      <c r="Y178" s="488"/>
      <c r="Z178" s="488"/>
      <c r="AA178" s="488"/>
      <c r="AB178" s="488"/>
      <c r="AC178" s="488"/>
      <c r="AD178" s="488"/>
      <c r="AE178" s="488"/>
      <c r="AF178" s="385"/>
      <c r="AH178" s="30"/>
      <c r="AI178" s="30"/>
      <c r="AJ178" s="30"/>
      <c r="AK178" s="30"/>
      <c r="AL178" s="30"/>
      <c r="AM178" s="30"/>
    </row>
    <row r="179" spans="1:39" x14ac:dyDescent="0.2">
      <c r="A179" s="38" t="s">
        <v>158</v>
      </c>
      <c r="B179" s="3"/>
      <c r="C179" s="4" t="s">
        <v>222</v>
      </c>
      <c r="D179" s="386">
        <f>'Data (Layer 1)'!F179/'Data (Layer 1)'!$AH$181*100</f>
        <v>0</v>
      </c>
      <c r="E179" s="386">
        <f>'Data (Layer 1)'!G179/'Data (Layer 1)'!$AH$181*100</f>
        <v>1.3145270443915227</v>
      </c>
      <c r="F179" s="386">
        <f>'Data (Layer 1)'!H179/'Data (Layer 1)'!$AH$181*100</f>
        <v>0.34094608254664455</v>
      </c>
      <c r="G179" s="386">
        <f>'Data (Layer 1)'!I179/'Data (Layer 1)'!$AH$181*100</f>
        <v>0</v>
      </c>
      <c r="H179" s="386">
        <f>'Data (Layer 1)'!J179/'Data (Layer 1)'!$AH$181*100</f>
        <v>0</v>
      </c>
      <c r="I179" s="386">
        <f>'Data (Layer 1)'!K179/'Data (Layer 1)'!$AH$181*100</f>
        <v>0</v>
      </c>
      <c r="J179" s="386">
        <f>'Data (Layer 1)'!L179/'Data (Layer 1)'!$AH$181*100</f>
        <v>0</v>
      </c>
      <c r="K179" s="386">
        <f>'Data (Layer 1)'!M179/'Data (Layer 1)'!$AH$181*100</f>
        <v>0</v>
      </c>
      <c r="L179" s="386">
        <f>'Data (Layer 1)'!N179/'Data (Layer 1)'!$AH$181*100</f>
        <v>0</v>
      </c>
      <c r="M179" s="386">
        <f>'Data (Layer 1)'!O179/'Data (Layer 1)'!$AH$181*100</f>
        <v>0</v>
      </c>
      <c r="N179" s="386">
        <f>'Data (Layer 1)'!P179/'Data (Layer 1)'!$AH$181*100</f>
        <v>0</v>
      </c>
      <c r="O179" s="386">
        <f>'Data (Layer 1)'!Q179/'Data (Layer 1)'!$AH$181*100</f>
        <v>0.20216903387187965</v>
      </c>
      <c r="P179" s="386">
        <f>'Data (Layer 1)'!R179/'Data (Layer 1)'!$AH$181*100</f>
        <v>1.8576421608100468</v>
      </c>
      <c r="Q179" s="386">
        <f>'Data (Layer 1)'!S179/'Data (Layer 1)'!$AH$181*100</f>
        <v>-0.35208251237857008</v>
      </c>
      <c r="R179" s="386">
        <f>'Data (Layer 1)'!T179/'Data (Layer 1)'!$AH$181*100</f>
        <v>0</v>
      </c>
      <c r="S179" s="386">
        <f>'Data (Layer 1)'!U179/'Data (Layer 1)'!$AH$181*100</f>
        <v>0</v>
      </c>
      <c r="T179" s="386">
        <f>'Data (Layer 1)'!V179/'Data (Layer 1)'!$AH$181*100</f>
        <v>-6.9388524337382421E-2</v>
      </c>
      <c r="U179" s="386">
        <f>'Data (Layer 1)'!W179/'Data (Layer 1)'!$AH$181*100</f>
        <v>-6.9388524337382421E-2</v>
      </c>
      <c r="V179" s="386">
        <f>'Data (Layer 1)'!X179/'Data (Layer 1)'!$AH$181*100</f>
        <v>0</v>
      </c>
      <c r="W179" s="386">
        <f>'Data (Layer 1)'!Y179/'Data (Layer 1)'!$AH$181*100</f>
        <v>0</v>
      </c>
      <c r="X179" s="386">
        <f>'Data (Layer 1)'!Z179/'Data (Layer 1)'!$AH$181*100</f>
        <v>0</v>
      </c>
      <c r="Y179" s="386">
        <f>'Data (Layer 1)'!AA179/'Data (Layer 1)'!$AH$181*100</f>
        <v>0</v>
      </c>
      <c r="Z179" s="386">
        <f>'Data (Layer 1)'!AB179/'Data (Layer 1)'!$AH$181*100</f>
        <v>0</v>
      </c>
      <c r="AA179" s="386">
        <f>'Data (Layer 1)'!AC179/'Data (Layer 1)'!$AH$181*100</f>
        <v>0</v>
      </c>
      <c r="AB179" s="386">
        <f>'Data (Layer 1)'!AD179/'Data (Layer 1)'!$AH$181*100</f>
        <v>0</v>
      </c>
      <c r="AC179" s="386">
        <f>'Data (Layer 1)'!AE179/'Data (Layer 1)'!$AH$181*100</f>
        <v>0</v>
      </c>
      <c r="AD179" s="386">
        <f>'Data (Layer 1)'!AF179/'Data (Layer 1)'!$AH$181*100</f>
        <v>0</v>
      </c>
      <c r="AE179" s="386">
        <f>'Data (Layer 1)'!AG179/'Data (Layer 1)'!$AH$181*100</f>
        <v>-0.42147103671595249</v>
      </c>
      <c r="AF179" s="344">
        <f>'Data (Layer 1)'!AH179/'Data (Layer 1)'!$AH$181*100</f>
        <v>1.4361711240940944</v>
      </c>
      <c r="AH179" s="30"/>
      <c r="AI179" s="30"/>
      <c r="AJ179" s="30"/>
      <c r="AK179" s="30"/>
      <c r="AL179" s="30"/>
      <c r="AM179" s="30"/>
    </row>
    <row r="180" spans="1:39" ht="13.5" thickBot="1" x14ac:dyDescent="0.25">
      <c r="A180" s="87"/>
      <c r="B180" s="88"/>
      <c r="C180" s="89"/>
      <c r="D180" s="488"/>
      <c r="E180" s="350"/>
      <c r="F180" s="350"/>
      <c r="G180" s="489"/>
      <c r="H180" s="490"/>
      <c r="I180" s="355"/>
      <c r="J180" s="355"/>
      <c r="K180" s="355"/>
      <c r="L180" s="355"/>
      <c r="M180" s="491"/>
      <c r="N180" s="388"/>
      <c r="O180" s="350"/>
      <c r="P180" s="351"/>
      <c r="Q180" s="352"/>
      <c r="R180" s="353"/>
      <c r="S180" s="353"/>
      <c r="T180" s="354"/>
      <c r="U180" s="350"/>
      <c r="V180" s="353"/>
      <c r="W180" s="355"/>
      <c r="X180" s="355"/>
      <c r="Y180" s="355"/>
      <c r="Z180" s="355"/>
      <c r="AA180" s="355"/>
      <c r="AB180" s="354"/>
      <c r="AC180" s="350"/>
      <c r="AD180" s="350"/>
      <c r="AE180" s="356"/>
      <c r="AF180" s="357"/>
      <c r="AH180" s="30"/>
      <c r="AI180" s="30"/>
      <c r="AJ180" s="30"/>
      <c r="AK180" s="30"/>
      <c r="AL180" s="30"/>
      <c r="AM180" s="30"/>
    </row>
    <row r="181" spans="1:39" s="18" customFormat="1" ht="19.5" thickTop="1" thickBot="1" x14ac:dyDescent="0.3">
      <c r="A181" s="39" t="s">
        <v>106</v>
      </c>
      <c r="B181" s="12"/>
      <c r="C181" s="22"/>
      <c r="D181" s="444">
        <f>'Data (Layer 1)'!F181/'Data (Layer 1)'!$AH$181*100</f>
        <v>1.1102163893981187</v>
      </c>
      <c r="E181" s="444">
        <f>'Data (Layer 1)'!G181/'Data (Layer 1)'!$AH$181*100</f>
        <v>0.74528415029040374</v>
      </c>
      <c r="F181" s="444">
        <f>'Data (Layer 1)'!H181/'Data (Layer 1)'!$AH$181*100</f>
        <v>34.075333664570735</v>
      </c>
      <c r="G181" s="444">
        <f>'Data (Layer 1)'!I181/'Data (Layer 1)'!$AH$181*100</f>
        <v>0</v>
      </c>
      <c r="H181" s="444">
        <f>'Data (Layer 1)'!J181/'Data (Layer 1)'!$AH$181*100</f>
        <v>0</v>
      </c>
      <c r="I181" s="444">
        <f>'Data (Layer 1)'!K181/'Data (Layer 1)'!$AH$181*100</f>
        <v>0</v>
      </c>
      <c r="J181" s="444">
        <f>'Data (Layer 1)'!L181/'Data (Layer 1)'!$AH$181*100</f>
        <v>0</v>
      </c>
      <c r="K181" s="444">
        <f>'Data (Layer 1)'!M181/'Data (Layer 1)'!$AH$181*100</f>
        <v>0</v>
      </c>
      <c r="L181" s="444">
        <f>'Data (Layer 1)'!N181/'Data (Layer 1)'!$AH$181*100</f>
        <v>0</v>
      </c>
      <c r="M181" s="444">
        <f>'Data (Layer 1)'!O181/'Data (Layer 1)'!$AH$181*100</f>
        <v>5.3583360460534202</v>
      </c>
      <c r="N181" s="444">
        <f>'Data (Layer 1)'!P181/'Data (Layer 1)'!$AH$181*100</f>
        <v>5.3583360460534202</v>
      </c>
      <c r="O181" s="444">
        <f>'Data (Layer 1)'!Q181/'Data (Layer 1)'!$AH$181*100</f>
        <v>17.479483269655798</v>
      </c>
      <c r="P181" s="444">
        <f>'Data (Layer 1)'!R181/'Data (Layer 1)'!$AH$181*100</f>
        <v>58.768653519968474</v>
      </c>
      <c r="Q181" s="444">
        <f>'Data (Layer 1)'!S181/'Data (Layer 1)'!$AH$181*100</f>
        <v>0.29211712097589393</v>
      </c>
      <c r="R181" s="444">
        <f>'Data (Layer 1)'!T181/'Data (Layer 1)'!$AH$181*100</f>
        <v>0</v>
      </c>
      <c r="S181" s="444">
        <f>'Data (Layer 1)'!U181/'Data (Layer 1)'!$AH$181*100</f>
        <v>0</v>
      </c>
      <c r="T181" s="444">
        <f>'Data (Layer 1)'!V181/'Data (Layer 1)'!$AH$181*100</f>
        <v>5.6110473383932699E-2</v>
      </c>
      <c r="U181" s="444">
        <f>'Data (Layer 1)'!W181/'Data (Layer 1)'!$AH$181*100</f>
        <v>5.6110473383932699E-2</v>
      </c>
      <c r="V181" s="444">
        <f>'Data (Layer 1)'!X181/'Data (Layer 1)'!$AH$181*100</f>
        <v>0</v>
      </c>
      <c r="W181" s="444">
        <f>'Data (Layer 1)'!Y181/'Data (Layer 1)'!$AH$181*100</f>
        <v>0</v>
      </c>
      <c r="X181" s="444">
        <f>'Data (Layer 1)'!Z181/'Data (Layer 1)'!$AH$181*100</f>
        <v>0</v>
      </c>
      <c r="Y181" s="444">
        <f>'Data (Layer 1)'!AA181/'Data (Layer 1)'!$AH$181*100</f>
        <v>0</v>
      </c>
      <c r="Z181" s="444">
        <f>'Data (Layer 1)'!AB181/'Data (Layer 1)'!$AH$181*100</f>
        <v>0</v>
      </c>
      <c r="AA181" s="444">
        <f>'Data (Layer 1)'!AC181/'Data (Layer 1)'!$AH$181*100</f>
        <v>0.5529665735775352</v>
      </c>
      <c r="AB181" s="444">
        <f>'Data (Layer 1)'!AD181/'Data (Layer 1)'!$AH$181*100</f>
        <v>9.8514571590110848E-3</v>
      </c>
      <c r="AC181" s="444">
        <f>'Data (Layer 1)'!AE181/'Data (Layer 1)'!$AH$181*100</f>
        <v>0.56281803073654624</v>
      </c>
      <c r="AD181" s="444">
        <f>'Data (Layer 1)'!AF181/'Data (Layer 1)'!$AH$181*100</f>
        <v>40.320300854935155</v>
      </c>
      <c r="AE181" s="444">
        <f>'Data (Layer 1)'!AG181/'Data (Layer 1)'!$AH$181*100</f>
        <v>41.231346480031519</v>
      </c>
      <c r="AF181" s="444">
        <f>'Data (Layer 1)'!AH181/'Data (Layer 1)'!$AH$181*100</f>
        <v>100</v>
      </c>
      <c r="AH181" s="33"/>
      <c r="AI181" s="34"/>
      <c r="AJ181" s="34"/>
      <c r="AK181" s="34"/>
      <c r="AL181" s="34"/>
      <c r="AM181" s="34"/>
    </row>
    <row r="182" spans="1:39" ht="13.5" thickTop="1" x14ac:dyDescent="0.2">
      <c r="A182" s="164"/>
      <c r="B182" s="257"/>
      <c r="C182" s="258"/>
      <c r="D182" s="445"/>
      <c r="E182" s="446"/>
      <c r="F182" s="446"/>
      <c r="G182" s="447"/>
      <c r="H182" s="448"/>
      <c r="I182" s="449"/>
      <c r="J182" s="449"/>
      <c r="K182" s="449"/>
      <c r="L182" s="449"/>
      <c r="M182" s="450"/>
      <c r="N182" s="359"/>
      <c r="O182" s="446"/>
      <c r="P182" s="364"/>
      <c r="Q182" s="451"/>
      <c r="R182" s="452"/>
      <c r="S182" s="452"/>
      <c r="T182" s="453"/>
      <c r="U182" s="454"/>
      <c r="V182" s="452"/>
      <c r="W182" s="455"/>
      <c r="X182" s="455"/>
      <c r="Y182" s="455"/>
      <c r="Z182" s="455"/>
      <c r="AA182" s="455"/>
      <c r="AB182" s="453"/>
      <c r="AC182" s="454"/>
      <c r="AD182" s="454"/>
      <c r="AE182" s="456"/>
      <c r="AF182" s="475"/>
      <c r="AH182" s="30"/>
      <c r="AI182" s="30"/>
      <c r="AJ182" s="30"/>
      <c r="AK182" s="30"/>
      <c r="AL182" s="30"/>
      <c r="AM182" s="30"/>
    </row>
    <row r="183" spans="1:39" ht="18" x14ac:dyDescent="0.25">
      <c r="A183" s="259" t="s">
        <v>159</v>
      </c>
      <c r="B183" s="260"/>
      <c r="C183" s="261"/>
      <c r="D183" s="397"/>
      <c r="E183" s="398"/>
      <c r="F183" s="398"/>
      <c r="G183" s="399"/>
      <c r="H183" s="400"/>
      <c r="I183" s="401"/>
      <c r="J183" s="401"/>
      <c r="K183" s="401"/>
      <c r="L183" s="401"/>
      <c r="M183" s="402"/>
      <c r="N183" s="373"/>
      <c r="O183" s="398"/>
      <c r="P183" s="378"/>
      <c r="Q183" s="403"/>
      <c r="R183" s="404"/>
      <c r="S183" s="404"/>
      <c r="T183" s="405"/>
      <c r="U183" s="406"/>
      <c r="V183" s="404"/>
      <c r="W183" s="458"/>
      <c r="X183" s="458"/>
      <c r="Y183" s="458"/>
      <c r="Z183" s="458"/>
      <c r="AA183" s="458"/>
      <c r="AB183" s="405"/>
      <c r="AC183" s="406"/>
      <c r="AD183" s="406"/>
      <c r="AE183" s="443"/>
      <c r="AF183" s="487"/>
      <c r="AH183" s="30"/>
      <c r="AI183" s="30"/>
      <c r="AJ183" s="30"/>
      <c r="AK183" s="30"/>
      <c r="AL183" s="30"/>
      <c r="AM183" s="30"/>
    </row>
    <row r="184" spans="1:39" x14ac:dyDescent="0.2">
      <c r="A184" s="180"/>
      <c r="B184" s="260"/>
      <c r="C184" s="261"/>
      <c r="D184" s="397"/>
      <c r="E184" s="398"/>
      <c r="F184" s="398"/>
      <c r="G184" s="399"/>
      <c r="H184" s="400"/>
      <c r="I184" s="401"/>
      <c r="J184" s="401"/>
      <c r="K184" s="401"/>
      <c r="L184" s="401"/>
      <c r="M184" s="402"/>
      <c r="N184" s="373"/>
      <c r="O184" s="398"/>
      <c r="P184" s="378"/>
      <c r="Q184" s="403"/>
      <c r="R184" s="404"/>
      <c r="S184" s="404"/>
      <c r="T184" s="405"/>
      <c r="U184" s="406"/>
      <c r="V184" s="404"/>
      <c r="W184" s="458"/>
      <c r="X184" s="458"/>
      <c r="Y184" s="458"/>
      <c r="Z184" s="458"/>
      <c r="AA184" s="458"/>
      <c r="AB184" s="405"/>
      <c r="AC184" s="406"/>
      <c r="AD184" s="406"/>
      <c r="AE184" s="443"/>
      <c r="AF184" s="487"/>
      <c r="AH184" s="30"/>
      <c r="AI184" s="30"/>
      <c r="AJ184" s="30"/>
      <c r="AK184" s="30"/>
      <c r="AL184" s="30"/>
      <c r="AM184" s="30"/>
    </row>
    <row r="185" spans="1:39" s="23" customFormat="1" x14ac:dyDescent="0.2">
      <c r="A185" s="38" t="s">
        <v>160</v>
      </c>
      <c r="B185" s="3"/>
      <c r="C185" s="4" t="s">
        <v>222</v>
      </c>
      <c r="D185" s="386">
        <f>'Data (Layer 1)'!F185/'Data (Layer 1)'!$AH$205*100</f>
        <v>0</v>
      </c>
      <c r="E185" s="386">
        <f>'Data (Layer 1)'!G185/'Data (Layer 1)'!$AH$205*100</f>
        <v>0</v>
      </c>
      <c r="F185" s="386">
        <f>'Data (Layer 1)'!H185/'Data (Layer 1)'!$AH$205*100</f>
        <v>0.27303055382541402</v>
      </c>
      <c r="G185" s="386">
        <f>'Data (Layer 1)'!I185/'Data (Layer 1)'!$AH$205*100</f>
        <v>0</v>
      </c>
      <c r="H185" s="386">
        <f>'Data (Layer 1)'!J185/'Data (Layer 1)'!$AH$205*100</f>
        <v>0</v>
      </c>
      <c r="I185" s="386">
        <f>'Data (Layer 1)'!K185/'Data (Layer 1)'!$AH$205*100</f>
        <v>0</v>
      </c>
      <c r="J185" s="386">
        <f>'Data (Layer 1)'!L185/'Data (Layer 1)'!$AH$205*100</f>
        <v>0</v>
      </c>
      <c r="K185" s="386">
        <f>'Data (Layer 1)'!M185/'Data (Layer 1)'!$AH$205*100</f>
        <v>0</v>
      </c>
      <c r="L185" s="386">
        <f>'Data (Layer 1)'!N185/'Data (Layer 1)'!$AH$205*100</f>
        <v>0</v>
      </c>
      <c r="M185" s="386">
        <f>'Data (Layer 1)'!O185/'Data (Layer 1)'!$AH$205*100</f>
        <v>0</v>
      </c>
      <c r="N185" s="386">
        <f>'Data (Layer 1)'!P185/'Data (Layer 1)'!$AH$205*100</f>
        <v>0</v>
      </c>
      <c r="O185" s="386">
        <f>'Data (Layer 1)'!Q185/'Data (Layer 1)'!$AH$205*100</f>
        <v>0</v>
      </c>
      <c r="P185" s="386">
        <f>'Data (Layer 1)'!R185/'Data (Layer 1)'!$AH$205*100</f>
        <v>0.27303055382541402</v>
      </c>
      <c r="Q185" s="386">
        <f>'Data (Layer 1)'!S185/'Data (Layer 1)'!$AH$205*100</f>
        <v>0</v>
      </c>
      <c r="R185" s="386">
        <f>'Data (Layer 1)'!T185/'Data (Layer 1)'!$AH$205*100</f>
        <v>0</v>
      </c>
      <c r="S185" s="386">
        <f>'Data (Layer 1)'!U185/'Data (Layer 1)'!$AH$205*100</f>
        <v>0</v>
      </c>
      <c r="T185" s="386">
        <f>'Data (Layer 1)'!V185/'Data (Layer 1)'!$AH$205*100</f>
        <v>0</v>
      </c>
      <c r="U185" s="386">
        <f>'Data (Layer 1)'!W185/'Data (Layer 1)'!$AH$205*100</f>
        <v>0</v>
      </c>
      <c r="V185" s="386">
        <f>'Data (Layer 1)'!X185/'Data (Layer 1)'!$AH$205*100</f>
        <v>0</v>
      </c>
      <c r="W185" s="386">
        <f>'Data (Layer 1)'!Y185/'Data (Layer 1)'!$AH$205*100</f>
        <v>0</v>
      </c>
      <c r="X185" s="386">
        <f>'Data (Layer 1)'!Z185/'Data (Layer 1)'!$AH$205*100</f>
        <v>0</v>
      </c>
      <c r="Y185" s="386">
        <f>'Data (Layer 1)'!AA185/'Data (Layer 1)'!$AH$205*100</f>
        <v>0</v>
      </c>
      <c r="Z185" s="386">
        <f>'Data (Layer 1)'!AB185/'Data (Layer 1)'!$AH$205*100</f>
        <v>0</v>
      </c>
      <c r="AA185" s="386">
        <f>'Data (Layer 1)'!AC185/'Data (Layer 1)'!$AH$205*100</f>
        <v>0</v>
      </c>
      <c r="AB185" s="386">
        <f>'Data (Layer 1)'!AD185/'Data (Layer 1)'!$AH$205*100</f>
        <v>0</v>
      </c>
      <c r="AC185" s="386">
        <f>'Data (Layer 1)'!AE185/'Data (Layer 1)'!$AH$205*100</f>
        <v>0</v>
      </c>
      <c r="AD185" s="386">
        <f>'Data (Layer 1)'!AF185/'Data (Layer 1)'!$AH$205*100</f>
        <v>0</v>
      </c>
      <c r="AE185" s="386">
        <f>'Data (Layer 1)'!AG185/'Data (Layer 1)'!$AH$205*100</f>
        <v>0</v>
      </c>
      <c r="AF185" s="344">
        <f>'Data (Layer 1)'!AH185/'Data (Layer 1)'!$AH$205*100</f>
        <v>0.27303055382541402</v>
      </c>
      <c r="AH185" s="36"/>
      <c r="AI185" s="36"/>
      <c r="AJ185" s="36"/>
      <c r="AK185" s="36"/>
      <c r="AL185" s="36"/>
      <c r="AM185" s="36"/>
    </row>
    <row r="186" spans="1:39" s="23" customFormat="1" x14ac:dyDescent="0.2">
      <c r="A186" s="87"/>
      <c r="B186" s="88"/>
      <c r="C186" s="151"/>
      <c r="D186" s="488"/>
      <c r="E186" s="488"/>
      <c r="F186" s="488"/>
      <c r="G186" s="488"/>
      <c r="H186" s="488"/>
      <c r="I186" s="488"/>
      <c r="J186" s="488"/>
      <c r="K186" s="488"/>
      <c r="L186" s="488"/>
      <c r="M186" s="488"/>
      <c r="N186" s="488"/>
      <c r="O186" s="488"/>
      <c r="P186" s="488"/>
      <c r="Q186" s="488"/>
      <c r="R186" s="488"/>
      <c r="S186" s="488"/>
      <c r="T186" s="488"/>
      <c r="U186" s="488"/>
      <c r="V186" s="488"/>
      <c r="W186" s="488"/>
      <c r="X186" s="488"/>
      <c r="Y186" s="488"/>
      <c r="Z186" s="488"/>
      <c r="AA186" s="488"/>
      <c r="AB186" s="488"/>
      <c r="AC186" s="488"/>
      <c r="AD186" s="488"/>
      <c r="AE186" s="488"/>
      <c r="AF186" s="385"/>
      <c r="AH186" s="36"/>
      <c r="AI186" s="36"/>
      <c r="AJ186" s="36"/>
      <c r="AK186" s="36"/>
      <c r="AL186" s="36"/>
      <c r="AM186" s="36"/>
    </row>
    <row r="187" spans="1:39" s="23" customFormat="1" x14ac:dyDescent="0.2">
      <c r="A187" s="38" t="s">
        <v>161</v>
      </c>
      <c r="B187" s="3"/>
      <c r="C187" s="4" t="s">
        <v>222</v>
      </c>
      <c r="D187" s="386">
        <f>'Data (Layer 1)'!F187/'Data (Layer 1)'!$AH$205*100</f>
        <v>0</v>
      </c>
      <c r="E187" s="386">
        <f>'Data (Layer 1)'!G187/'Data (Layer 1)'!$AH$205*100</f>
        <v>0</v>
      </c>
      <c r="F187" s="386">
        <f>'Data (Layer 1)'!H187/'Data (Layer 1)'!$AH$205*100</f>
        <v>0.2662047899797787</v>
      </c>
      <c r="G187" s="386">
        <f>'Data (Layer 1)'!I187/'Data (Layer 1)'!$AH$205*100</f>
        <v>0</v>
      </c>
      <c r="H187" s="386">
        <f>'Data (Layer 1)'!J187/'Data (Layer 1)'!$AH$205*100</f>
        <v>0</v>
      </c>
      <c r="I187" s="386">
        <f>'Data (Layer 1)'!K187/'Data (Layer 1)'!$AH$205*100</f>
        <v>0</v>
      </c>
      <c r="J187" s="386">
        <f>'Data (Layer 1)'!L187/'Data (Layer 1)'!$AH$205*100</f>
        <v>0</v>
      </c>
      <c r="K187" s="386">
        <f>'Data (Layer 1)'!M187/'Data (Layer 1)'!$AH$205*100</f>
        <v>0</v>
      </c>
      <c r="L187" s="386">
        <f>'Data (Layer 1)'!N187/'Data (Layer 1)'!$AH$205*100</f>
        <v>0</v>
      </c>
      <c r="M187" s="386">
        <f>'Data (Layer 1)'!O187/'Data (Layer 1)'!$AH$205*100</f>
        <v>0</v>
      </c>
      <c r="N187" s="386">
        <f>'Data (Layer 1)'!P187/'Data (Layer 1)'!$AH$205*100</f>
        <v>0</v>
      </c>
      <c r="O187" s="386">
        <f>'Data (Layer 1)'!Q187/'Data (Layer 1)'!$AH$205*100</f>
        <v>0</v>
      </c>
      <c r="P187" s="386">
        <f>'Data (Layer 1)'!R187/'Data (Layer 1)'!$AH$205*100</f>
        <v>0.2662047899797787</v>
      </c>
      <c r="Q187" s="386">
        <f>'Data (Layer 1)'!S187/'Data (Layer 1)'!$AH$205*100</f>
        <v>0</v>
      </c>
      <c r="R187" s="386">
        <f>'Data (Layer 1)'!T187/'Data (Layer 1)'!$AH$205*100</f>
        <v>0</v>
      </c>
      <c r="S187" s="386">
        <f>'Data (Layer 1)'!U187/'Data (Layer 1)'!$AH$205*100</f>
        <v>0</v>
      </c>
      <c r="T187" s="386">
        <f>'Data (Layer 1)'!V187/'Data (Layer 1)'!$AH$205*100</f>
        <v>0</v>
      </c>
      <c r="U187" s="386">
        <f>'Data (Layer 1)'!W187/'Data (Layer 1)'!$AH$205*100</f>
        <v>0</v>
      </c>
      <c r="V187" s="386">
        <f>'Data (Layer 1)'!X187/'Data (Layer 1)'!$AH$205*100</f>
        <v>0</v>
      </c>
      <c r="W187" s="386">
        <f>'Data (Layer 1)'!Y187/'Data (Layer 1)'!$AH$205*100</f>
        <v>0</v>
      </c>
      <c r="X187" s="386">
        <f>'Data (Layer 1)'!Z187/'Data (Layer 1)'!$AH$205*100</f>
        <v>0</v>
      </c>
      <c r="Y187" s="386">
        <f>'Data (Layer 1)'!AA187/'Data (Layer 1)'!$AH$205*100</f>
        <v>0</v>
      </c>
      <c r="Z187" s="386">
        <f>'Data (Layer 1)'!AB187/'Data (Layer 1)'!$AH$205*100</f>
        <v>0</v>
      </c>
      <c r="AA187" s="386">
        <f>'Data (Layer 1)'!AC187/'Data (Layer 1)'!$AH$205*100</f>
        <v>0</v>
      </c>
      <c r="AB187" s="386">
        <f>'Data (Layer 1)'!AD187/'Data (Layer 1)'!$AH$205*100</f>
        <v>0</v>
      </c>
      <c r="AC187" s="386">
        <f>'Data (Layer 1)'!AE187/'Data (Layer 1)'!$AH$205*100</f>
        <v>0</v>
      </c>
      <c r="AD187" s="386">
        <f>'Data (Layer 1)'!AF187/'Data (Layer 1)'!$AH$205*100</f>
        <v>0</v>
      </c>
      <c r="AE187" s="386">
        <f>'Data (Layer 1)'!AG187/'Data (Layer 1)'!$AH$205*100</f>
        <v>0</v>
      </c>
      <c r="AF187" s="344">
        <f>'Data (Layer 1)'!AH187/'Data (Layer 1)'!$AH$205*100</f>
        <v>0.2662047899797787</v>
      </c>
      <c r="AH187" s="36"/>
      <c r="AI187" s="36"/>
      <c r="AJ187" s="36"/>
      <c r="AK187" s="36"/>
      <c r="AL187" s="36"/>
      <c r="AM187" s="36"/>
    </row>
    <row r="188" spans="1:39" s="23" customFormat="1" x14ac:dyDescent="0.2">
      <c r="A188" s="87"/>
      <c r="B188" s="88"/>
      <c r="C188" s="151"/>
      <c r="D188" s="488"/>
      <c r="E188" s="488"/>
      <c r="F188" s="488"/>
      <c r="G188" s="488"/>
      <c r="H188" s="488"/>
      <c r="I188" s="488"/>
      <c r="J188" s="488"/>
      <c r="K188" s="488"/>
      <c r="L188" s="488"/>
      <c r="M188" s="488"/>
      <c r="N188" s="488"/>
      <c r="O188" s="488"/>
      <c r="P188" s="488"/>
      <c r="Q188" s="488"/>
      <c r="R188" s="488"/>
      <c r="S188" s="488"/>
      <c r="T188" s="488"/>
      <c r="U188" s="488"/>
      <c r="V188" s="488"/>
      <c r="W188" s="488"/>
      <c r="X188" s="488"/>
      <c r="Y188" s="488"/>
      <c r="Z188" s="488"/>
      <c r="AA188" s="488"/>
      <c r="AB188" s="488"/>
      <c r="AC188" s="488"/>
      <c r="AD188" s="488"/>
      <c r="AE188" s="488"/>
      <c r="AF188" s="385"/>
      <c r="AH188" s="36"/>
      <c r="AI188" s="36"/>
      <c r="AJ188" s="36"/>
      <c r="AK188" s="36"/>
      <c r="AL188" s="36"/>
      <c r="AM188" s="36"/>
    </row>
    <row r="189" spans="1:39" s="23" customFormat="1" x14ac:dyDescent="0.2">
      <c r="A189" s="40" t="s">
        <v>162</v>
      </c>
      <c r="B189" s="3"/>
      <c r="C189" s="4" t="s">
        <v>222</v>
      </c>
      <c r="D189" s="386">
        <f>'Data (Layer 1)'!F189/'Data (Layer 1)'!$AH$205*100</f>
        <v>2.3463563219371517E-2</v>
      </c>
      <c r="E189" s="386">
        <f>'Data (Layer 1)'!G189/'Data (Layer 1)'!$AH$205*100</f>
        <v>7.4656792061636654E-2</v>
      </c>
      <c r="F189" s="386">
        <f>'Data (Layer 1)'!H189/'Data (Layer 1)'!$AH$205*100</f>
        <v>0</v>
      </c>
      <c r="G189" s="386">
        <f>'Data (Layer 1)'!I189/'Data (Layer 1)'!$AH$205*100</f>
        <v>0</v>
      </c>
      <c r="H189" s="386">
        <f>'Data (Layer 1)'!J189/'Data (Layer 1)'!$AH$205*100</f>
        <v>0</v>
      </c>
      <c r="I189" s="386">
        <f>'Data (Layer 1)'!K189/'Data (Layer 1)'!$AH$205*100</f>
        <v>0</v>
      </c>
      <c r="J189" s="386">
        <f>'Data (Layer 1)'!L189/'Data (Layer 1)'!$AH$205*100</f>
        <v>0</v>
      </c>
      <c r="K189" s="386">
        <f>'Data (Layer 1)'!M189/'Data (Layer 1)'!$AH$205*100</f>
        <v>0</v>
      </c>
      <c r="L189" s="386">
        <f>'Data (Layer 1)'!N189/'Data (Layer 1)'!$AH$205*100</f>
        <v>0</v>
      </c>
      <c r="M189" s="386">
        <f>'Data (Layer 1)'!O189/'Data (Layer 1)'!$AH$205*100</f>
        <v>0</v>
      </c>
      <c r="N189" s="386">
        <f>'Data (Layer 1)'!P189/'Data (Layer 1)'!$AH$205*100</f>
        <v>0</v>
      </c>
      <c r="O189" s="386">
        <f>'Data (Layer 1)'!Q189/'Data (Layer 1)'!$AH$205*100</f>
        <v>0</v>
      </c>
      <c r="P189" s="386">
        <f>'Data (Layer 1)'!R189/'Data (Layer 1)'!$AH$205*100</f>
        <v>9.8120355281008168E-2</v>
      </c>
      <c r="Q189" s="386">
        <f>'Data (Layer 1)'!S189/'Data (Layer 1)'!$AH$205*100</f>
        <v>0</v>
      </c>
      <c r="R189" s="386">
        <f>'Data (Layer 1)'!T189/'Data (Layer 1)'!$AH$205*100</f>
        <v>0</v>
      </c>
      <c r="S189" s="386">
        <f>'Data (Layer 1)'!U189/'Data (Layer 1)'!$AH$205*100</f>
        <v>0</v>
      </c>
      <c r="T189" s="386">
        <f>'Data (Layer 1)'!V189/'Data (Layer 1)'!$AH$205*100</f>
        <v>0</v>
      </c>
      <c r="U189" s="386">
        <f>'Data (Layer 1)'!W189/'Data (Layer 1)'!$AH$205*100</f>
        <v>0</v>
      </c>
      <c r="V189" s="386">
        <f>'Data (Layer 1)'!X189/'Data (Layer 1)'!$AH$205*100</f>
        <v>0</v>
      </c>
      <c r="W189" s="386">
        <f>'Data (Layer 1)'!Y189/'Data (Layer 1)'!$AH$205*100</f>
        <v>0</v>
      </c>
      <c r="X189" s="386">
        <f>'Data (Layer 1)'!Z189/'Data (Layer 1)'!$AH$205*100</f>
        <v>0</v>
      </c>
      <c r="Y189" s="386">
        <f>'Data (Layer 1)'!AA189/'Data (Layer 1)'!$AH$205*100</f>
        <v>0</v>
      </c>
      <c r="Z189" s="386">
        <f>'Data (Layer 1)'!AB189/'Data (Layer 1)'!$AH$205*100</f>
        <v>0</v>
      </c>
      <c r="AA189" s="386">
        <f>'Data (Layer 1)'!AC189/'Data (Layer 1)'!$AH$205*100</f>
        <v>0</v>
      </c>
      <c r="AB189" s="386">
        <f>'Data (Layer 1)'!AD189/'Data (Layer 1)'!$AH$205*100</f>
        <v>0</v>
      </c>
      <c r="AC189" s="386">
        <f>'Data (Layer 1)'!AE189/'Data (Layer 1)'!$AH$205*100</f>
        <v>0</v>
      </c>
      <c r="AD189" s="386">
        <f>'Data (Layer 1)'!AF189/'Data (Layer 1)'!$AH$205*100</f>
        <v>0</v>
      </c>
      <c r="AE189" s="386">
        <f>'Data (Layer 1)'!AG189/'Data (Layer 1)'!$AH$205*100</f>
        <v>0</v>
      </c>
      <c r="AF189" s="344">
        <f>'Data (Layer 1)'!AH189/'Data (Layer 1)'!$AH$205*100</f>
        <v>9.8120355281008168E-2</v>
      </c>
      <c r="AH189" s="36"/>
      <c r="AI189" s="36"/>
      <c r="AJ189" s="36"/>
      <c r="AK189" s="36"/>
      <c r="AL189" s="36"/>
      <c r="AM189" s="36"/>
    </row>
    <row r="190" spans="1:39" s="23" customFormat="1" x14ac:dyDescent="0.2">
      <c r="A190" s="262"/>
      <c r="B190" s="88"/>
      <c r="C190" s="151"/>
      <c r="D190" s="488"/>
      <c r="E190" s="488"/>
      <c r="F190" s="488"/>
      <c r="G190" s="488"/>
      <c r="H190" s="488"/>
      <c r="I190" s="488"/>
      <c r="J190" s="488"/>
      <c r="K190" s="488"/>
      <c r="L190" s="488"/>
      <c r="M190" s="488"/>
      <c r="N190" s="488"/>
      <c r="O190" s="488"/>
      <c r="P190" s="488"/>
      <c r="Q190" s="488"/>
      <c r="R190" s="488"/>
      <c r="S190" s="488"/>
      <c r="T190" s="488"/>
      <c r="U190" s="488"/>
      <c r="V190" s="488"/>
      <c r="W190" s="488"/>
      <c r="X190" s="488"/>
      <c r="Y190" s="488"/>
      <c r="Z190" s="488"/>
      <c r="AA190" s="488"/>
      <c r="AB190" s="488"/>
      <c r="AC190" s="488"/>
      <c r="AD190" s="488"/>
      <c r="AE190" s="488"/>
      <c r="AF190" s="385"/>
      <c r="AH190" s="36"/>
      <c r="AI190" s="36"/>
      <c r="AJ190" s="36"/>
      <c r="AK190" s="36"/>
      <c r="AL190" s="36"/>
      <c r="AM190" s="36"/>
    </row>
    <row r="191" spans="1:39" s="23" customFormat="1" x14ac:dyDescent="0.2">
      <c r="A191" s="38" t="s">
        <v>163</v>
      </c>
      <c r="B191" s="3"/>
      <c r="C191" s="4" t="s">
        <v>222</v>
      </c>
      <c r="D191" s="386">
        <f>'Data (Layer 1)'!F191/'Data (Layer 1)'!$AH$205*100</f>
        <v>0</v>
      </c>
      <c r="E191" s="386">
        <f>'Data (Layer 1)'!G191/'Data (Layer 1)'!$AH$205*100</f>
        <v>0</v>
      </c>
      <c r="F191" s="386">
        <f>'Data (Layer 1)'!H191/'Data (Layer 1)'!$AH$205*100</f>
        <v>0.33958175132035873</v>
      </c>
      <c r="G191" s="386">
        <f>'Data (Layer 1)'!I191/'Data (Layer 1)'!$AH$205*100</f>
        <v>0</v>
      </c>
      <c r="H191" s="386">
        <f>'Data (Layer 1)'!J191/'Data (Layer 1)'!$AH$205*100</f>
        <v>0</v>
      </c>
      <c r="I191" s="386">
        <f>'Data (Layer 1)'!K191/'Data (Layer 1)'!$AH$205*100</f>
        <v>0</v>
      </c>
      <c r="J191" s="386">
        <f>'Data (Layer 1)'!L191/'Data (Layer 1)'!$AH$205*100</f>
        <v>0</v>
      </c>
      <c r="K191" s="386">
        <f>'Data (Layer 1)'!M191/'Data (Layer 1)'!$AH$205*100</f>
        <v>0</v>
      </c>
      <c r="L191" s="386">
        <f>'Data (Layer 1)'!N191/'Data (Layer 1)'!$AH$205*100</f>
        <v>0</v>
      </c>
      <c r="M191" s="386">
        <f>'Data (Layer 1)'!O191/'Data (Layer 1)'!$AH$205*100</f>
        <v>0</v>
      </c>
      <c r="N191" s="386">
        <f>'Data (Layer 1)'!P191/'Data (Layer 1)'!$AH$205*100</f>
        <v>0</v>
      </c>
      <c r="O191" s="386">
        <f>'Data (Layer 1)'!Q191/'Data (Layer 1)'!$AH$205*100</f>
        <v>0</v>
      </c>
      <c r="P191" s="386">
        <f>'Data (Layer 1)'!R191/'Data (Layer 1)'!$AH$205*100</f>
        <v>0.33958175132035873</v>
      </c>
      <c r="Q191" s="386">
        <f>'Data (Layer 1)'!S191/'Data (Layer 1)'!$AH$205*100</f>
        <v>0</v>
      </c>
      <c r="R191" s="386">
        <f>'Data (Layer 1)'!T191/'Data (Layer 1)'!$AH$205*100</f>
        <v>0</v>
      </c>
      <c r="S191" s="386">
        <f>'Data (Layer 1)'!U191/'Data (Layer 1)'!$AH$205*100</f>
        <v>0</v>
      </c>
      <c r="T191" s="386">
        <f>'Data (Layer 1)'!V191/'Data (Layer 1)'!$AH$205*100</f>
        <v>0</v>
      </c>
      <c r="U191" s="386">
        <f>'Data (Layer 1)'!W191/'Data (Layer 1)'!$AH$205*100</f>
        <v>0</v>
      </c>
      <c r="V191" s="386">
        <f>'Data (Layer 1)'!X191/'Data (Layer 1)'!$AH$205*100</f>
        <v>0</v>
      </c>
      <c r="W191" s="386">
        <f>'Data (Layer 1)'!Y191/'Data (Layer 1)'!$AH$205*100</f>
        <v>0</v>
      </c>
      <c r="X191" s="386">
        <f>'Data (Layer 1)'!Z191/'Data (Layer 1)'!$AH$205*100</f>
        <v>0</v>
      </c>
      <c r="Y191" s="386">
        <f>'Data (Layer 1)'!AA191/'Data (Layer 1)'!$AH$205*100</f>
        <v>0</v>
      </c>
      <c r="Z191" s="386">
        <f>'Data (Layer 1)'!AB191/'Data (Layer 1)'!$AH$205*100</f>
        <v>0</v>
      </c>
      <c r="AA191" s="386">
        <f>'Data (Layer 1)'!AC191/'Data (Layer 1)'!$AH$205*100</f>
        <v>0</v>
      </c>
      <c r="AB191" s="386">
        <f>'Data (Layer 1)'!AD191/'Data (Layer 1)'!$AH$205*100</f>
        <v>0</v>
      </c>
      <c r="AC191" s="386">
        <f>'Data (Layer 1)'!AE191/'Data (Layer 1)'!$AH$205*100</f>
        <v>0</v>
      </c>
      <c r="AD191" s="386">
        <f>'Data (Layer 1)'!AF191/'Data (Layer 1)'!$AH$205*100</f>
        <v>0</v>
      </c>
      <c r="AE191" s="386">
        <f>'Data (Layer 1)'!AG191/'Data (Layer 1)'!$AH$205*100</f>
        <v>0</v>
      </c>
      <c r="AF191" s="344">
        <f>'Data (Layer 1)'!AH191/'Data (Layer 1)'!$AH$205*100</f>
        <v>0.33958175132035873</v>
      </c>
      <c r="AH191" s="36"/>
      <c r="AI191" s="36"/>
      <c r="AJ191" s="36"/>
      <c r="AK191" s="36"/>
      <c r="AL191" s="36"/>
      <c r="AM191" s="36"/>
    </row>
    <row r="192" spans="1:39" s="23" customFormat="1" x14ac:dyDescent="0.2">
      <c r="A192" s="87"/>
      <c r="B192" s="88"/>
      <c r="C192" s="151"/>
      <c r="D192" s="488"/>
      <c r="E192" s="488"/>
      <c r="F192" s="488"/>
      <c r="G192" s="488"/>
      <c r="H192" s="488"/>
      <c r="I192" s="488"/>
      <c r="J192" s="488"/>
      <c r="K192" s="488"/>
      <c r="L192" s="488"/>
      <c r="M192" s="488"/>
      <c r="N192" s="488"/>
      <c r="O192" s="488"/>
      <c r="P192" s="488"/>
      <c r="Q192" s="488"/>
      <c r="R192" s="488"/>
      <c r="S192" s="488"/>
      <c r="T192" s="488"/>
      <c r="U192" s="488"/>
      <c r="V192" s="488"/>
      <c r="W192" s="488"/>
      <c r="X192" s="488"/>
      <c r="Y192" s="488"/>
      <c r="Z192" s="488"/>
      <c r="AA192" s="488"/>
      <c r="AB192" s="488"/>
      <c r="AC192" s="488"/>
      <c r="AD192" s="488"/>
      <c r="AE192" s="488"/>
      <c r="AF192" s="385"/>
      <c r="AH192" s="36"/>
      <c r="AI192" s="36"/>
      <c r="AJ192" s="36"/>
      <c r="AK192" s="36"/>
      <c r="AL192" s="36"/>
      <c r="AM192" s="36"/>
    </row>
    <row r="193" spans="1:42" s="23" customFormat="1" x14ac:dyDescent="0.2">
      <c r="A193" s="38" t="s">
        <v>164</v>
      </c>
      <c r="B193" s="3"/>
      <c r="C193" s="4" t="s">
        <v>222</v>
      </c>
      <c r="D193" s="386">
        <f>'Data (Layer 1)'!F193/'Data (Layer 1)'!$AH$205*100</f>
        <v>6.6077660128153717</v>
      </c>
      <c r="E193" s="386">
        <f>'Data (Layer 1)'!G193/'Data (Layer 1)'!$AH$205*100</f>
        <v>0</v>
      </c>
      <c r="F193" s="386">
        <f>'Data (Layer 1)'!H193/'Data (Layer 1)'!$AH$205*100</f>
        <v>0</v>
      </c>
      <c r="G193" s="386">
        <f>'Data (Layer 1)'!I193/'Data (Layer 1)'!$AH$205*100</f>
        <v>0</v>
      </c>
      <c r="H193" s="386">
        <f>'Data (Layer 1)'!J193/'Data (Layer 1)'!$AH$205*100</f>
        <v>0</v>
      </c>
      <c r="I193" s="386">
        <f>'Data (Layer 1)'!K193/'Data (Layer 1)'!$AH$205*100</f>
        <v>0</v>
      </c>
      <c r="J193" s="386">
        <f>'Data (Layer 1)'!L193/'Data (Layer 1)'!$AH$205*100</f>
        <v>0</v>
      </c>
      <c r="K193" s="386">
        <f>'Data (Layer 1)'!M193/'Data (Layer 1)'!$AH$205*100</f>
        <v>0</v>
      </c>
      <c r="L193" s="386">
        <f>'Data (Layer 1)'!N193/'Data (Layer 1)'!$AH$205*100</f>
        <v>0</v>
      </c>
      <c r="M193" s="386">
        <f>'Data (Layer 1)'!O193/'Data (Layer 1)'!$AH$205*100</f>
        <v>0</v>
      </c>
      <c r="N193" s="386">
        <f>'Data (Layer 1)'!P193/'Data (Layer 1)'!$AH$205*100</f>
        <v>0</v>
      </c>
      <c r="O193" s="386">
        <f>'Data (Layer 1)'!Q193/'Data (Layer 1)'!$AH$205*100</f>
        <v>4.5647295717686408E-2</v>
      </c>
      <c r="P193" s="386">
        <f>'Data (Layer 1)'!R193/'Data (Layer 1)'!$AH$205*100</f>
        <v>6.6534133085330582</v>
      </c>
      <c r="Q193" s="386">
        <f>'Data (Layer 1)'!S193/'Data (Layer 1)'!$AH$205*100</f>
        <v>0</v>
      </c>
      <c r="R193" s="386">
        <f>'Data (Layer 1)'!T193/'Data (Layer 1)'!$AH$205*100</f>
        <v>0.12158391850037968</v>
      </c>
      <c r="S193" s="386">
        <f>'Data (Layer 1)'!U193/'Data (Layer 1)'!$AH$205*100</f>
        <v>0</v>
      </c>
      <c r="T193" s="386">
        <f>'Data (Layer 1)'!V193/'Data (Layer 1)'!$AH$205*100</f>
        <v>0</v>
      </c>
      <c r="U193" s="386">
        <f>'Data (Layer 1)'!W193/'Data (Layer 1)'!$AH$205*100</f>
        <v>0.12158391850037968</v>
      </c>
      <c r="V193" s="386">
        <f>'Data (Layer 1)'!X193/'Data (Layer 1)'!$AH$205*100</f>
        <v>0</v>
      </c>
      <c r="W193" s="386">
        <f>'Data (Layer 1)'!Y193/'Data (Layer 1)'!$AH$205*100</f>
        <v>0</v>
      </c>
      <c r="X193" s="386">
        <f>'Data (Layer 1)'!Z193/'Data (Layer 1)'!$AH$205*100</f>
        <v>0</v>
      </c>
      <c r="Y193" s="386">
        <f>'Data (Layer 1)'!AA193/'Data (Layer 1)'!$AH$205*100</f>
        <v>0</v>
      </c>
      <c r="Z193" s="386">
        <f>'Data (Layer 1)'!AB193/'Data (Layer 1)'!$AH$205*100</f>
        <v>0</v>
      </c>
      <c r="AA193" s="386">
        <f>'Data (Layer 1)'!AC193/'Data (Layer 1)'!$AH$205*100</f>
        <v>0</v>
      </c>
      <c r="AB193" s="386">
        <f>'Data (Layer 1)'!AD193/'Data (Layer 1)'!$AH$205*100</f>
        <v>0</v>
      </c>
      <c r="AC193" s="386">
        <f>'Data (Layer 1)'!AE193/'Data (Layer 1)'!$AH$205*100</f>
        <v>0</v>
      </c>
      <c r="AD193" s="386">
        <f>'Data (Layer 1)'!AF193/'Data (Layer 1)'!$AH$205*100</f>
        <v>0</v>
      </c>
      <c r="AE193" s="386">
        <f>'Data (Layer 1)'!AG193/'Data (Layer 1)'!$AH$205*100</f>
        <v>0.12158391850037968</v>
      </c>
      <c r="AF193" s="344">
        <f>'Data (Layer 1)'!AH193/'Data (Layer 1)'!$AH$205*100</f>
        <v>6.7749972270334373</v>
      </c>
      <c r="AH193" s="36"/>
      <c r="AI193" s="36"/>
      <c r="AJ193" s="36"/>
      <c r="AK193" s="36"/>
      <c r="AL193" s="36"/>
      <c r="AM193" s="36"/>
    </row>
    <row r="194" spans="1:42" s="19" customFormat="1" x14ac:dyDescent="0.2">
      <c r="A194" s="263" t="s">
        <v>165</v>
      </c>
      <c r="B194" s="264"/>
      <c r="C194" s="265" t="s">
        <v>222</v>
      </c>
      <c r="D194" s="630">
        <f>'Data (Layer 1)'!F194/'Data (Layer 1)'!$AH$205*100</f>
        <v>1.4453554943132856</v>
      </c>
      <c r="E194" s="630">
        <f>'Data (Layer 1)'!G194/'Data (Layer 1)'!$AH$205*100</f>
        <v>0</v>
      </c>
      <c r="F194" s="630">
        <f>'Data (Layer 1)'!H194/'Data (Layer 1)'!$AH$205*100</f>
        <v>0</v>
      </c>
      <c r="G194" s="630">
        <f>'Data (Layer 1)'!I194/'Data (Layer 1)'!$AH$205*100</f>
        <v>0</v>
      </c>
      <c r="H194" s="630">
        <f>'Data (Layer 1)'!J194/'Data (Layer 1)'!$AH$205*100</f>
        <v>0</v>
      </c>
      <c r="I194" s="630">
        <f>'Data (Layer 1)'!K194/'Data (Layer 1)'!$AH$205*100</f>
        <v>0</v>
      </c>
      <c r="J194" s="630">
        <f>'Data (Layer 1)'!L194/'Data (Layer 1)'!$AH$205*100</f>
        <v>0</v>
      </c>
      <c r="K194" s="630">
        <f>'Data (Layer 1)'!M194/'Data (Layer 1)'!$AH$205*100</f>
        <v>0</v>
      </c>
      <c r="L194" s="630">
        <f>'Data (Layer 1)'!N194/'Data (Layer 1)'!$AH$205*100</f>
        <v>0</v>
      </c>
      <c r="M194" s="630">
        <f>'Data (Layer 1)'!O194/'Data (Layer 1)'!$AH$205*100</f>
        <v>0</v>
      </c>
      <c r="N194" s="630">
        <f>'Data (Layer 1)'!P194/'Data (Layer 1)'!$AH$205*100</f>
        <v>0</v>
      </c>
      <c r="O194" s="630">
        <f>'Data (Layer 1)'!Q194/'Data (Layer 1)'!$AH$205*100</f>
        <v>0</v>
      </c>
      <c r="P194" s="630">
        <f>'Data (Layer 1)'!R194/'Data (Layer 1)'!$AH$205*100</f>
        <v>1.4453554943132856</v>
      </c>
      <c r="Q194" s="630">
        <f>'Data (Layer 1)'!S194/'Data (Layer 1)'!$AH$205*100</f>
        <v>0</v>
      </c>
      <c r="R194" s="630">
        <f>'Data (Layer 1)'!T194/'Data (Layer 1)'!$AH$205*100</f>
        <v>0.12158391850037968</v>
      </c>
      <c r="S194" s="630">
        <f>'Data (Layer 1)'!U194/'Data (Layer 1)'!$AH$205*100</f>
        <v>0</v>
      </c>
      <c r="T194" s="630">
        <f>'Data (Layer 1)'!V194/'Data (Layer 1)'!$AH$205*100</f>
        <v>0</v>
      </c>
      <c r="U194" s="630">
        <f>'Data (Layer 1)'!W194/'Data (Layer 1)'!$AH$205*100</f>
        <v>0.12158391850037968</v>
      </c>
      <c r="V194" s="630">
        <f>'Data (Layer 1)'!X194/'Data (Layer 1)'!$AH$205*100</f>
        <v>0</v>
      </c>
      <c r="W194" s="630">
        <f>'Data (Layer 1)'!Y194/'Data (Layer 1)'!$AH$205*100</f>
        <v>0</v>
      </c>
      <c r="X194" s="630">
        <f>'Data (Layer 1)'!Z194/'Data (Layer 1)'!$AH$205*100</f>
        <v>0</v>
      </c>
      <c r="Y194" s="630">
        <f>'Data (Layer 1)'!AA194/'Data (Layer 1)'!$AH$205*100</f>
        <v>0</v>
      </c>
      <c r="Z194" s="630">
        <f>'Data (Layer 1)'!AB194/'Data (Layer 1)'!$AH$205*100</f>
        <v>0</v>
      </c>
      <c r="AA194" s="630">
        <f>'Data (Layer 1)'!AC194/'Data (Layer 1)'!$AH$205*100</f>
        <v>0</v>
      </c>
      <c r="AB194" s="630">
        <f>'Data (Layer 1)'!AD194/'Data (Layer 1)'!$AH$205*100</f>
        <v>0</v>
      </c>
      <c r="AC194" s="630">
        <f>'Data (Layer 1)'!AE194/'Data (Layer 1)'!$AH$205*100</f>
        <v>0</v>
      </c>
      <c r="AD194" s="630">
        <f>'Data (Layer 1)'!AF194/'Data (Layer 1)'!$AH$205*100</f>
        <v>0</v>
      </c>
      <c r="AE194" s="630">
        <f>'Data (Layer 1)'!AG194/'Data (Layer 1)'!$AH$205*100</f>
        <v>0.12158391850037968</v>
      </c>
      <c r="AF194" s="385">
        <f>'Data (Layer 1)'!AH194/'Data (Layer 1)'!$AH$205*100</f>
        <v>1.5669394128136651</v>
      </c>
    </row>
    <row r="195" spans="1:42" s="19" customFormat="1" x14ac:dyDescent="0.2">
      <c r="A195" s="263" t="s">
        <v>166</v>
      </c>
      <c r="B195" s="264"/>
      <c r="C195" s="265" t="s">
        <v>222</v>
      </c>
      <c r="D195" s="630">
        <f>'Data (Layer 1)'!F195/'Data (Layer 1)'!$AH$205*100</f>
        <v>4.3283874986135169</v>
      </c>
      <c r="E195" s="630">
        <f>'Data (Layer 1)'!G195/'Data (Layer 1)'!$AH$205*100</f>
        <v>0</v>
      </c>
      <c r="F195" s="630">
        <f>'Data (Layer 1)'!H195/'Data (Layer 1)'!$AH$205*100</f>
        <v>0</v>
      </c>
      <c r="G195" s="630">
        <f>'Data (Layer 1)'!I195/'Data (Layer 1)'!$AH$205*100</f>
        <v>0</v>
      </c>
      <c r="H195" s="630">
        <f>'Data (Layer 1)'!J195/'Data (Layer 1)'!$AH$205*100</f>
        <v>0</v>
      </c>
      <c r="I195" s="630">
        <f>'Data (Layer 1)'!K195/'Data (Layer 1)'!$AH$205*100</f>
        <v>0</v>
      </c>
      <c r="J195" s="630">
        <f>'Data (Layer 1)'!L195/'Data (Layer 1)'!$AH$205*100</f>
        <v>0</v>
      </c>
      <c r="K195" s="630">
        <f>'Data (Layer 1)'!M195/'Data (Layer 1)'!$AH$205*100</f>
        <v>0</v>
      </c>
      <c r="L195" s="630">
        <f>'Data (Layer 1)'!N195/'Data (Layer 1)'!$AH$205*100</f>
        <v>0</v>
      </c>
      <c r="M195" s="630">
        <f>'Data (Layer 1)'!O195/'Data (Layer 1)'!$AH$205*100</f>
        <v>0</v>
      </c>
      <c r="N195" s="630">
        <f>'Data (Layer 1)'!P195/'Data (Layer 1)'!$AH$205*100</f>
        <v>0</v>
      </c>
      <c r="O195" s="630">
        <f>'Data (Layer 1)'!Q195/'Data (Layer 1)'!$AH$205*100</f>
        <v>0</v>
      </c>
      <c r="P195" s="630">
        <f>'Data (Layer 1)'!R195/'Data (Layer 1)'!$AH$205*100</f>
        <v>4.3283874986135169</v>
      </c>
      <c r="Q195" s="630">
        <f>'Data (Layer 1)'!S195/'Data (Layer 1)'!$AH$205*100</f>
        <v>0</v>
      </c>
      <c r="R195" s="630">
        <f>'Data (Layer 1)'!T195/'Data (Layer 1)'!$AH$205*100</f>
        <v>0</v>
      </c>
      <c r="S195" s="630">
        <f>'Data (Layer 1)'!U195/'Data (Layer 1)'!$AH$205*100</f>
        <v>0</v>
      </c>
      <c r="T195" s="630">
        <f>'Data (Layer 1)'!V195/'Data (Layer 1)'!$AH$205*100</f>
        <v>0</v>
      </c>
      <c r="U195" s="630">
        <f>'Data (Layer 1)'!W195/'Data (Layer 1)'!$AH$205*100</f>
        <v>0</v>
      </c>
      <c r="V195" s="630">
        <f>'Data (Layer 1)'!X195/'Data (Layer 1)'!$AH$205*100</f>
        <v>0</v>
      </c>
      <c r="W195" s="630">
        <f>'Data (Layer 1)'!Y195/'Data (Layer 1)'!$AH$205*100</f>
        <v>0</v>
      </c>
      <c r="X195" s="630">
        <f>'Data (Layer 1)'!Z195/'Data (Layer 1)'!$AH$205*100</f>
        <v>0</v>
      </c>
      <c r="Y195" s="630">
        <f>'Data (Layer 1)'!AA195/'Data (Layer 1)'!$AH$205*100</f>
        <v>0</v>
      </c>
      <c r="Z195" s="630">
        <f>'Data (Layer 1)'!AB195/'Data (Layer 1)'!$AH$205*100</f>
        <v>0</v>
      </c>
      <c r="AA195" s="630">
        <f>'Data (Layer 1)'!AC195/'Data (Layer 1)'!$AH$205*100</f>
        <v>0</v>
      </c>
      <c r="AB195" s="630">
        <f>'Data (Layer 1)'!AD195/'Data (Layer 1)'!$AH$205*100</f>
        <v>0</v>
      </c>
      <c r="AC195" s="630">
        <f>'Data (Layer 1)'!AE195/'Data (Layer 1)'!$AH$205*100</f>
        <v>0</v>
      </c>
      <c r="AD195" s="630">
        <f>'Data (Layer 1)'!AF195/'Data (Layer 1)'!$AH$205*100</f>
        <v>0</v>
      </c>
      <c r="AE195" s="630">
        <f>'Data (Layer 1)'!AG195/'Data (Layer 1)'!$AH$205*100</f>
        <v>0</v>
      </c>
      <c r="AF195" s="385">
        <f>'Data (Layer 1)'!AH195/'Data (Layer 1)'!$AH$205*100</f>
        <v>4.3283874986135169</v>
      </c>
      <c r="AH195" s="35"/>
      <c r="AI195" s="35"/>
      <c r="AJ195" s="35"/>
      <c r="AK195" s="35"/>
      <c r="AL195" s="35"/>
      <c r="AM195" s="35"/>
    </row>
    <row r="196" spans="1:42" s="19" customFormat="1" x14ac:dyDescent="0.2">
      <c r="A196" s="263" t="s">
        <v>167</v>
      </c>
      <c r="B196" s="264"/>
      <c r="C196" s="265" t="s">
        <v>222</v>
      </c>
      <c r="D196" s="630">
        <f>'Data (Layer 1)'!F196/'Data (Layer 1)'!$AH$205*100</f>
        <v>5.161983908261733E-2</v>
      </c>
      <c r="E196" s="630">
        <f>'Data (Layer 1)'!G196/'Data (Layer 1)'!$AH$205*100</f>
        <v>0</v>
      </c>
      <c r="F196" s="630">
        <f>'Data (Layer 1)'!H196/'Data (Layer 1)'!$AH$205*100</f>
        <v>0</v>
      </c>
      <c r="G196" s="630">
        <f>'Data (Layer 1)'!I196/'Data (Layer 1)'!$AH$205*100</f>
        <v>0</v>
      </c>
      <c r="H196" s="630">
        <f>'Data (Layer 1)'!J196/'Data (Layer 1)'!$AH$205*100</f>
        <v>0</v>
      </c>
      <c r="I196" s="630">
        <f>'Data (Layer 1)'!K196/'Data (Layer 1)'!$AH$205*100</f>
        <v>0</v>
      </c>
      <c r="J196" s="630">
        <f>'Data (Layer 1)'!L196/'Data (Layer 1)'!$AH$205*100</f>
        <v>0</v>
      </c>
      <c r="K196" s="630">
        <f>'Data (Layer 1)'!M196/'Data (Layer 1)'!$AH$205*100</f>
        <v>0</v>
      </c>
      <c r="L196" s="630">
        <f>'Data (Layer 1)'!N196/'Data (Layer 1)'!$AH$205*100</f>
        <v>0</v>
      </c>
      <c r="M196" s="630">
        <f>'Data (Layer 1)'!O196/'Data (Layer 1)'!$AH$205*100</f>
        <v>0</v>
      </c>
      <c r="N196" s="630">
        <f>'Data (Layer 1)'!P196/'Data (Layer 1)'!$AH$205*100</f>
        <v>0</v>
      </c>
      <c r="O196" s="630">
        <f>'Data (Layer 1)'!Q196/'Data (Layer 1)'!$AH$205*100</f>
        <v>0</v>
      </c>
      <c r="P196" s="630">
        <f>'Data (Layer 1)'!R196/'Data (Layer 1)'!$AH$205*100</f>
        <v>5.161983908261733E-2</v>
      </c>
      <c r="Q196" s="630">
        <f>'Data (Layer 1)'!S196/'Data (Layer 1)'!$AH$205*100</f>
        <v>0</v>
      </c>
      <c r="R196" s="630">
        <f>'Data (Layer 1)'!T196/'Data (Layer 1)'!$AH$205*100</f>
        <v>0</v>
      </c>
      <c r="S196" s="630">
        <f>'Data (Layer 1)'!U196/'Data (Layer 1)'!$AH$205*100</f>
        <v>0</v>
      </c>
      <c r="T196" s="630">
        <f>'Data (Layer 1)'!V196/'Data (Layer 1)'!$AH$205*100</f>
        <v>0</v>
      </c>
      <c r="U196" s="630">
        <f>'Data (Layer 1)'!W196/'Data (Layer 1)'!$AH$205*100</f>
        <v>0</v>
      </c>
      <c r="V196" s="630">
        <f>'Data (Layer 1)'!X196/'Data (Layer 1)'!$AH$205*100</f>
        <v>0</v>
      </c>
      <c r="W196" s="630">
        <f>'Data (Layer 1)'!Y196/'Data (Layer 1)'!$AH$205*100</f>
        <v>0</v>
      </c>
      <c r="X196" s="630">
        <f>'Data (Layer 1)'!Z196/'Data (Layer 1)'!$AH$205*100</f>
        <v>0</v>
      </c>
      <c r="Y196" s="630">
        <f>'Data (Layer 1)'!AA196/'Data (Layer 1)'!$AH$205*100</f>
        <v>0</v>
      </c>
      <c r="Z196" s="630">
        <f>'Data (Layer 1)'!AB196/'Data (Layer 1)'!$AH$205*100</f>
        <v>0</v>
      </c>
      <c r="AA196" s="630">
        <f>'Data (Layer 1)'!AC196/'Data (Layer 1)'!$AH$205*100</f>
        <v>0</v>
      </c>
      <c r="AB196" s="630">
        <f>'Data (Layer 1)'!AD196/'Data (Layer 1)'!$AH$205*100</f>
        <v>0</v>
      </c>
      <c r="AC196" s="630">
        <f>'Data (Layer 1)'!AE196/'Data (Layer 1)'!$AH$205*100</f>
        <v>0</v>
      </c>
      <c r="AD196" s="630">
        <f>'Data (Layer 1)'!AF196/'Data (Layer 1)'!$AH$205*100</f>
        <v>0</v>
      </c>
      <c r="AE196" s="630">
        <f>'Data (Layer 1)'!AG196/'Data (Layer 1)'!$AH$205*100</f>
        <v>0</v>
      </c>
      <c r="AF196" s="385">
        <f>'Data (Layer 1)'!AH196/'Data (Layer 1)'!$AH$205*100</f>
        <v>5.161983908261733E-2</v>
      </c>
      <c r="AH196" s="35"/>
      <c r="AI196" s="35"/>
      <c r="AJ196" s="35"/>
      <c r="AK196" s="35"/>
      <c r="AL196" s="35"/>
      <c r="AM196" s="35"/>
    </row>
    <row r="197" spans="1:42" s="19" customFormat="1" x14ac:dyDescent="0.2">
      <c r="A197" s="263" t="s">
        <v>168</v>
      </c>
      <c r="B197" s="264"/>
      <c r="C197" s="265" t="s">
        <v>222</v>
      </c>
      <c r="D197" s="630">
        <f>'Data (Layer 1)'!F197/'Data (Layer 1)'!$AH$205*100</f>
        <v>0.78240318080595206</v>
      </c>
      <c r="E197" s="630">
        <f>'Data (Layer 1)'!G197/'Data (Layer 1)'!$AH$205*100</f>
        <v>0</v>
      </c>
      <c r="F197" s="630">
        <f>'Data (Layer 1)'!H197/'Data (Layer 1)'!$AH$205*100</f>
        <v>0</v>
      </c>
      <c r="G197" s="630">
        <f>'Data (Layer 1)'!I197/'Data (Layer 1)'!$AH$205*100</f>
        <v>0</v>
      </c>
      <c r="H197" s="630">
        <f>'Data (Layer 1)'!J197/'Data (Layer 1)'!$AH$205*100</f>
        <v>0</v>
      </c>
      <c r="I197" s="630">
        <f>'Data (Layer 1)'!K197/'Data (Layer 1)'!$AH$205*100</f>
        <v>0</v>
      </c>
      <c r="J197" s="630">
        <f>'Data (Layer 1)'!L197/'Data (Layer 1)'!$AH$205*100</f>
        <v>0</v>
      </c>
      <c r="K197" s="630">
        <f>'Data (Layer 1)'!M197/'Data (Layer 1)'!$AH$205*100</f>
        <v>0</v>
      </c>
      <c r="L197" s="630">
        <f>'Data (Layer 1)'!N197/'Data (Layer 1)'!$AH$205*100</f>
        <v>0</v>
      </c>
      <c r="M197" s="630">
        <f>'Data (Layer 1)'!O197/'Data (Layer 1)'!$AH$205*100</f>
        <v>0</v>
      </c>
      <c r="N197" s="630">
        <f>'Data (Layer 1)'!P197/'Data (Layer 1)'!$AH$205*100</f>
        <v>0</v>
      </c>
      <c r="O197" s="630">
        <f>'Data (Layer 1)'!Q197/'Data (Layer 1)'!$AH$205*100</f>
        <v>4.5647295717686408E-2</v>
      </c>
      <c r="P197" s="630">
        <f>'Data (Layer 1)'!R197/'Data (Layer 1)'!$AH$205*100</f>
        <v>0.82805047652363839</v>
      </c>
      <c r="Q197" s="630">
        <f>'Data (Layer 1)'!S197/'Data (Layer 1)'!$AH$205*100</f>
        <v>0</v>
      </c>
      <c r="R197" s="630">
        <f>'Data (Layer 1)'!T197/'Data (Layer 1)'!$AH$205*100</f>
        <v>0</v>
      </c>
      <c r="S197" s="630">
        <f>'Data (Layer 1)'!U197/'Data (Layer 1)'!$AH$205*100</f>
        <v>0</v>
      </c>
      <c r="T197" s="630">
        <f>'Data (Layer 1)'!V197/'Data (Layer 1)'!$AH$205*100</f>
        <v>0</v>
      </c>
      <c r="U197" s="630">
        <f>'Data (Layer 1)'!W197/'Data (Layer 1)'!$AH$205*100</f>
        <v>0</v>
      </c>
      <c r="V197" s="630">
        <f>'Data (Layer 1)'!X197/'Data (Layer 1)'!$AH$205*100</f>
        <v>0</v>
      </c>
      <c r="W197" s="630">
        <f>'Data (Layer 1)'!Y197/'Data (Layer 1)'!$AH$205*100</f>
        <v>0</v>
      </c>
      <c r="X197" s="630">
        <f>'Data (Layer 1)'!Z197/'Data (Layer 1)'!$AH$205*100</f>
        <v>0</v>
      </c>
      <c r="Y197" s="630">
        <f>'Data (Layer 1)'!AA197/'Data (Layer 1)'!$AH$205*100</f>
        <v>0</v>
      </c>
      <c r="Z197" s="630">
        <f>'Data (Layer 1)'!AB197/'Data (Layer 1)'!$AH$205*100</f>
        <v>0</v>
      </c>
      <c r="AA197" s="630">
        <f>'Data (Layer 1)'!AC197/'Data (Layer 1)'!$AH$205*100</f>
        <v>0</v>
      </c>
      <c r="AB197" s="630">
        <f>'Data (Layer 1)'!AD197/'Data (Layer 1)'!$AH$205*100</f>
        <v>0</v>
      </c>
      <c r="AC197" s="630">
        <f>'Data (Layer 1)'!AE197/'Data (Layer 1)'!$AH$205*100</f>
        <v>0</v>
      </c>
      <c r="AD197" s="630">
        <f>'Data (Layer 1)'!AF197/'Data (Layer 1)'!$AH$205*100</f>
        <v>0</v>
      </c>
      <c r="AE197" s="630">
        <f>'Data (Layer 1)'!AG197/'Data (Layer 1)'!$AH$205*100</f>
        <v>0</v>
      </c>
      <c r="AF197" s="385">
        <f>'Data (Layer 1)'!AH197/'Data (Layer 1)'!$AH$205*100</f>
        <v>0.82805047652363839</v>
      </c>
      <c r="AH197" s="35"/>
      <c r="AI197" s="35"/>
      <c r="AJ197" s="35"/>
      <c r="AK197" s="35"/>
      <c r="AL197" s="35"/>
      <c r="AM197" s="35"/>
    </row>
    <row r="198" spans="1:42" s="23" customFormat="1" x14ac:dyDescent="0.2">
      <c r="A198" s="274"/>
      <c r="B198" s="275"/>
      <c r="C198" s="276"/>
      <c r="D198" s="492"/>
      <c r="E198" s="492"/>
      <c r="F198" s="492"/>
      <c r="G198" s="492"/>
      <c r="H198" s="492"/>
      <c r="I198" s="492"/>
      <c r="J198" s="492"/>
      <c r="K198" s="492"/>
      <c r="L198" s="492"/>
      <c r="M198" s="492"/>
      <c r="N198" s="492"/>
      <c r="O198" s="492"/>
      <c r="P198" s="492"/>
      <c r="Q198" s="492"/>
      <c r="R198" s="492"/>
      <c r="S198" s="492"/>
      <c r="T198" s="492"/>
      <c r="U198" s="492"/>
      <c r="V198" s="492"/>
      <c r="W198" s="492"/>
      <c r="X198" s="492"/>
      <c r="Y198" s="492"/>
      <c r="Z198" s="492"/>
      <c r="AA198" s="492"/>
      <c r="AB198" s="492"/>
      <c r="AC198" s="492"/>
      <c r="AD198" s="492"/>
      <c r="AE198" s="492"/>
      <c r="AF198" s="385"/>
      <c r="AH198" s="36"/>
      <c r="AI198" s="36"/>
      <c r="AJ198" s="36"/>
      <c r="AK198" s="36"/>
      <c r="AL198" s="36"/>
      <c r="AM198" s="36"/>
    </row>
    <row r="199" spans="1:42" s="23" customFormat="1" x14ac:dyDescent="0.2">
      <c r="A199" s="38" t="s">
        <v>169</v>
      </c>
      <c r="B199" s="3"/>
      <c r="C199" s="4" t="s">
        <v>222</v>
      </c>
      <c r="D199" s="386">
        <f>'Data (Layer 1)'!F199/'Data (Layer 1)'!$AH$205*100</f>
        <v>6.6273900838715729</v>
      </c>
      <c r="E199" s="386">
        <f>'Data (Layer 1)'!G199/'Data (Layer 1)'!$AH$205*100</f>
        <v>0</v>
      </c>
      <c r="F199" s="386">
        <f>'Data (Layer 1)'!H199/'Data (Layer 1)'!$AH$205*100</f>
        <v>0</v>
      </c>
      <c r="G199" s="386">
        <f>'Data (Layer 1)'!I199/'Data (Layer 1)'!$AH$205*100</f>
        <v>0</v>
      </c>
      <c r="H199" s="386">
        <f>'Data (Layer 1)'!J199/'Data (Layer 1)'!$AH$205*100</f>
        <v>0</v>
      </c>
      <c r="I199" s="386">
        <f>'Data (Layer 1)'!K199/'Data (Layer 1)'!$AH$205*100</f>
        <v>0</v>
      </c>
      <c r="J199" s="386">
        <f>'Data (Layer 1)'!L199/'Data (Layer 1)'!$AH$205*100</f>
        <v>0</v>
      </c>
      <c r="K199" s="386">
        <f>'Data (Layer 1)'!M199/'Data (Layer 1)'!$AH$205*100</f>
        <v>0</v>
      </c>
      <c r="L199" s="386">
        <f>'Data (Layer 1)'!N199/'Data (Layer 1)'!$AH$205*100</f>
        <v>0</v>
      </c>
      <c r="M199" s="386">
        <f>'Data (Layer 1)'!O199/'Data (Layer 1)'!$AH$205*100</f>
        <v>0</v>
      </c>
      <c r="N199" s="386">
        <f>'Data (Layer 1)'!P199/'Data (Layer 1)'!$AH$205*100</f>
        <v>0</v>
      </c>
      <c r="O199" s="386">
        <f>'Data (Layer 1)'!Q199/'Data (Layer 1)'!$AH$205*100</f>
        <v>0</v>
      </c>
      <c r="P199" s="386">
        <f>'Data (Layer 1)'!R199/'Data (Layer 1)'!$AH$205*100</f>
        <v>6.6273900838715729</v>
      </c>
      <c r="Q199" s="386">
        <f>'Data (Layer 1)'!S199/'Data (Layer 1)'!$AH$205*100</f>
        <v>0</v>
      </c>
      <c r="R199" s="386">
        <f>'Data (Layer 1)'!T199/'Data (Layer 1)'!$AH$205*100</f>
        <v>-4.2661024035220941E-3</v>
      </c>
      <c r="S199" s="386">
        <f>'Data (Layer 1)'!U199/'Data (Layer 1)'!$AH$205*100</f>
        <v>0</v>
      </c>
      <c r="T199" s="386">
        <f>'Data (Layer 1)'!V199/'Data (Layer 1)'!$AH$205*100</f>
        <v>0</v>
      </c>
      <c r="U199" s="386">
        <f>'Data (Layer 1)'!W199/'Data (Layer 1)'!$AH$205*100</f>
        <v>-4.2661024035220941E-3</v>
      </c>
      <c r="V199" s="386">
        <f>'Data (Layer 1)'!X199/'Data (Layer 1)'!$AH$205*100</f>
        <v>0</v>
      </c>
      <c r="W199" s="386">
        <f>'Data (Layer 1)'!Y199/'Data (Layer 1)'!$AH$205*100</f>
        <v>0</v>
      </c>
      <c r="X199" s="386">
        <f>'Data (Layer 1)'!Z199/'Data (Layer 1)'!$AH$205*100</f>
        <v>0</v>
      </c>
      <c r="Y199" s="386">
        <f>'Data (Layer 1)'!AA199/'Data (Layer 1)'!$AH$205*100</f>
        <v>0</v>
      </c>
      <c r="Z199" s="386">
        <f>'Data (Layer 1)'!AB199/'Data (Layer 1)'!$AH$205*100</f>
        <v>0</v>
      </c>
      <c r="AA199" s="386">
        <f>'Data (Layer 1)'!AC199/'Data (Layer 1)'!$AH$205*100</f>
        <v>0</v>
      </c>
      <c r="AB199" s="386">
        <f>'Data (Layer 1)'!AD199/'Data (Layer 1)'!$AH$205*100</f>
        <v>0</v>
      </c>
      <c r="AC199" s="386">
        <f>'Data (Layer 1)'!AE199/'Data (Layer 1)'!$AH$205*100</f>
        <v>0</v>
      </c>
      <c r="AD199" s="386">
        <f>'Data (Layer 1)'!AF199/'Data (Layer 1)'!$AH$205*100</f>
        <v>0</v>
      </c>
      <c r="AE199" s="386">
        <f>'Data (Layer 1)'!AG199/'Data (Layer 1)'!$AH$205*100</f>
        <v>-4.2661024035220941E-3</v>
      </c>
      <c r="AF199" s="344">
        <f>'Data (Layer 1)'!AH199/'Data (Layer 1)'!$AH$205*100</f>
        <v>6.6231239814680514</v>
      </c>
      <c r="AH199" s="36"/>
      <c r="AI199" s="36"/>
      <c r="AJ199" s="36"/>
      <c r="AK199" s="36"/>
      <c r="AL199" s="36"/>
      <c r="AM199" s="36"/>
    </row>
    <row r="200" spans="1:42" s="19" customFormat="1" x14ac:dyDescent="0.2">
      <c r="A200" s="286" t="s">
        <v>165</v>
      </c>
      <c r="B200" s="287"/>
      <c r="C200" s="288" t="s">
        <v>222</v>
      </c>
      <c r="D200" s="630">
        <f>'Data (Layer 1)'!F200/'Data (Layer 1)'!$AH$205*100</f>
        <v>1.9052413334129672</v>
      </c>
      <c r="E200" s="630">
        <f>'Data (Layer 1)'!G200/'Data (Layer 1)'!$AH$205*100</f>
        <v>0</v>
      </c>
      <c r="F200" s="630">
        <f>'Data (Layer 1)'!H200/'Data (Layer 1)'!$AH$205*100</f>
        <v>0</v>
      </c>
      <c r="G200" s="630">
        <f>'Data (Layer 1)'!I200/'Data (Layer 1)'!$AH$205*100</f>
        <v>0</v>
      </c>
      <c r="H200" s="630">
        <f>'Data (Layer 1)'!J200/'Data (Layer 1)'!$AH$205*100</f>
        <v>0</v>
      </c>
      <c r="I200" s="630">
        <f>'Data (Layer 1)'!K200/'Data (Layer 1)'!$AH$205*100</f>
        <v>0</v>
      </c>
      <c r="J200" s="630">
        <f>'Data (Layer 1)'!L200/'Data (Layer 1)'!$AH$205*100</f>
        <v>0</v>
      </c>
      <c r="K200" s="630">
        <f>'Data (Layer 1)'!M200/'Data (Layer 1)'!$AH$205*100</f>
        <v>0</v>
      </c>
      <c r="L200" s="630">
        <f>'Data (Layer 1)'!N200/'Data (Layer 1)'!$AH$205*100</f>
        <v>0</v>
      </c>
      <c r="M200" s="630">
        <f>'Data (Layer 1)'!O200/'Data (Layer 1)'!$AH$205*100</f>
        <v>0</v>
      </c>
      <c r="N200" s="630">
        <f>'Data (Layer 1)'!P200/'Data (Layer 1)'!$AH$205*100</f>
        <v>0</v>
      </c>
      <c r="O200" s="630">
        <f>'Data (Layer 1)'!Q200/'Data (Layer 1)'!$AH$205*100</f>
        <v>0</v>
      </c>
      <c r="P200" s="630">
        <f>'Data (Layer 1)'!R200/'Data (Layer 1)'!$AH$205*100</f>
        <v>1.9052413334129672</v>
      </c>
      <c r="Q200" s="630">
        <f>'Data (Layer 1)'!S200/'Data (Layer 1)'!$AH$205*100</f>
        <v>0</v>
      </c>
      <c r="R200" s="630">
        <f>'Data (Layer 1)'!T200/'Data (Layer 1)'!$AH$205*100</f>
        <v>-4.2661024035220941E-3</v>
      </c>
      <c r="S200" s="630">
        <f>'Data (Layer 1)'!U200/'Data (Layer 1)'!$AH$205*100</f>
        <v>0</v>
      </c>
      <c r="T200" s="630">
        <f>'Data (Layer 1)'!V200/'Data (Layer 1)'!$AH$205*100</f>
        <v>0</v>
      </c>
      <c r="U200" s="630">
        <f>'Data (Layer 1)'!W200/'Data (Layer 1)'!$AH$205*100</f>
        <v>-4.2661024035220941E-3</v>
      </c>
      <c r="V200" s="630">
        <f>'Data (Layer 1)'!X200/'Data (Layer 1)'!$AH$205*100</f>
        <v>0</v>
      </c>
      <c r="W200" s="630">
        <f>'Data (Layer 1)'!Y200/'Data (Layer 1)'!$AH$205*100</f>
        <v>0</v>
      </c>
      <c r="X200" s="630">
        <f>'Data (Layer 1)'!Z200/'Data (Layer 1)'!$AH$205*100</f>
        <v>0</v>
      </c>
      <c r="Y200" s="630">
        <f>'Data (Layer 1)'!AA200/'Data (Layer 1)'!$AH$205*100</f>
        <v>0</v>
      </c>
      <c r="Z200" s="630">
        <f>'Data (Layer 1)'!AB200/'Data (Layer 1)'!$AH$205*100</f>
        <v>0</v>
      </c>
      <c r="AA200" s="630">
        <f>'Data (Layer 1)'!AC200/'Data (Layer 1)'!$AH$205*100</f>
        <v>0</v>
      </c>
      <c r="AB200" s="630">
        <f>'Data (Layer 1)'!AD200/'Data (Layer 1)'!$AH$205*100</f>
        <v>0</v>
      </c>
      <c r="AC200" s="630">
        <f>'Data (Layer 1)'!AE200/'Data (Layer 1)'!$AH$205*100</f>
        <v>0</v>
      </c>
      <c r="AD200" s="630">
        <f>'Data (Layer 1)'!AF200/'Data (Layer 1)'!$AH$205*100</f>
        <v>0</v>
      </c>
      <c r="AE200" s="630">
        <f>'Data (Layer 1)'!AG200/'Data (Layer 1)'!$AH$205*100</f>
        <v>-4.2661024035220941E-3</v>
      </c>
      <c r="AF200" s="385">
        <f>'Data (Layer 1)'!AH200/'Data (Layer 1)'!$AH$205*100</f>
        <v>1.9009752310094452</v>
      </c>
      <c r="AH200" s="35"/>
      <c r="AI200" s="35"/>
      <c r="AJ200" s="35"/>
      <c r="AK200" s="35"/>
      <c r="AL200" s="35"/>
      <c r="AM200" s="35"/>
    </row>
    <row r="201" spans="1:42" s="19" customFormat="1" x14ac:dyDescent="0.2">
      <c r="A201" s="286" t="s">
        <v>166</v>
      </c>
      <c r="B201" s="287"/>
      <c r="C201" s="288" t="s">
        <v>222</v>
      </c>
      <c r="D201" s="630">
        <f>'Data (Layer 1)'!F201/'Data (Layer 1)'!$AH$205*100</f>
        <v>5.256691381619925</v>
      </c>
      <c r="E201" s="630">
        <f>'Data (Layer 1)'!G201/'Data (Layer 1)'!$AH$205*100</f>
        <v>0</v>
      </c>
      <c r="F201" s="630">
        <f>'Data (Layer 1)'!H201/'Data (Layer 1)'!$AH$205*100</f>
        <v>0</v>
      </c>
      <c r="G201" s="630">
        <f>'Data (Layer 1)'!I201/'Data (Layer 1)'!$AH$205*100</f>
        <v>0</v>
      </c>
      <c r="H201" s="630">
        <f>'Data (Layer 1)'!J201/'Data (Layer 1)'!$AH$205*100</f>
        <v>0</v>
      </c>
      <c r="I201" s="630">
        <f>'Data (Layer 1)'!K201/'Data (Layer 1)'!$AH$205*100</f>
        <v>0</v>
      </c>
      <c r="J201" s="630">
        <f>'Data (Layer 1)'!L201/'Data (Layer 1)'!$AH$205*100</f>
        <v>0</v>
      </c>
      <c r="K201" s="630">
        <f>'Data (Layer 1)'!M201/'Data (Layer 1)'!$AH$205*100</f>
        <v>0</v>
      </c>
      <c r="L201" s="630">
        <f>'Data (Layer 1)'!N201/'Data (Layer 1)'!$AH$205*100</f>
        <v>0</v>
      </c>
      <c r="M201" s="630">
        <f>'Data (Layer 1)'!O201/'Data (Layer 1)'!$AH$205*100</f>
        <v>0</v>
      </c>
      <c r="N201" s="630">
        <f>'Data (Layer 1)'!P201/'Data (Layer 1)'!$AH$205*100</f>
        <v>0</v>
      </c>
      <c r="O201" s="630">
        <f>'Data (Layer 1)'!Q201/'Data (Layer 1)'!$AH$205*100</f>
        <v>0</v>
      </c>
      <c r="P201" s="630">
        <f>'Data (Layer 1)'!R201/'Data (Layer 1)'!$AH$205*100</f>
        <v>5.256691381619925</v>
      </c>
      <c r="Q201" s="630">
        <f>'Data (Layer 1)'!S201/'Data (Layer 1)'!$AH$205*100</f>
        <v>0</v>
      </c>
      <c r="R201" s="630">
        <f>'Data (Layer 1)'!T201/'Data (Layer 1)'!$AH$205*100</f>
        <v>0</v>
      </c>
      <c r="S201" s="630">
        <f>'Data (Layer 1)'!U201/'Data (Layer 1)'!$AH$205*100</f>
        <v>0</v>
      </c>
      <c r="T201" s="630">
        <f>'Data (Layer 1)'!V201/'Data (Layer 1)'!$AH$205*100</f>
        <v>0</v>
      </c>
      <c r="U201" s="630">
        <f>'Data (Layer 1)'!W201/'Data (Layer 1)'!$AH$205*100</f>
        <v>0</v>
      </c>
      <c r="V201" s="630">
        <f>'Data (Layer 1)'!X201/'Data (Layer 1)'!$AH$205*100</f>
        <v>0</v>
      </c>
      <c r="W201" s="630">
        <f>'Data (Layer 1)'!Y201/'Data (Layer 1)'!$AH$205*100</f>
        <v>0</v>
      </c>
      <c r="X201" s="630">
        <f>'Data (Layer 1)'!Z201/'Data (Layer 1)'!$AH$205*100</f>
        <v>0</v>
      </c>
      <c r="Y201" s="630">
        <f>'Data (Layer 1)'!AA201/'Data (Layer 1)'!$AH$205*100</f>
        <v>0</v>
      </c>
      <c r="Z201" s="630">
        <f>'Data (Layer 1)'!AB201/'Data (Layer 1)'!$AH$205*100</f>
        <v>0</v>
      </c>
      <c r="AA201" s="630">
        <f>'Data (Layer 1)'!AC201/'Data (Layer 1)'!$AH$205*100</f>
        <v>0</v>
      </c>
      <c r="AB201" s="630">
        <f>'Data (Layer 1)'!AD201/'Data (Layer 1)'!$AH$205*100</f>
        <v>0</v>
      </c>
      <c r="AC201" s="630">
        <f>'Data (Layer 1)'!AE201/'Data (Layer 1)'!$AH$205*100</f>
        <v>0</v>
      </c>
      <c r="AD201" s="630">
        <f>'Data (Layer 1)'!AF201/'Data (Layer 1)'!$AH$205*100</f>
        <v>0</v>
      </c>
      <c r="AE201" s="630">
        <f>'Data (Layer 1)'!AG201/'Data (Layer 1)'!$AH$205*100</f>
        <v>0</v>
      </c>
      <c r="AF201" s="385">
        <f>'Data (Layer 1)'!AH201/'Data (Layer 1)'!$AH$205*100</f>
        <v>5.256691381619925</v>
      </c>
      <c r="AH201" s="35"/>
      <c r="AI201" s="35"/>
      <c r="AJ201" s="35"/>
      <c r="AK201" s="35"/>
      <c r="AL201" s="35"/>
      <c r="AM201" s="35"/>
    </row>
    <row r="202" spans="1:42" s="19" customFormat="1" x14ac:dyDescent="0.2">
      <c r="A202" s="286" t="s">
        <v>167</v>
      </c>
      <c r="B202" s="287"/>
      <c r="C202" s="288" t="s">
        <v>222</v>
      </c>
      <c r="D202" s="630">
        <f>'Data (Layer 1)'!F202/'Data (Layer 1)'!$AH$205*100</f>
        <v>-0.67703045143895635</v>
      </c>
      <c r="E202" s="630">
        <f>'Data (Layer 1)'!G202/'Data (Layer 1)'!$AH$205*100</f>
        <v>0</v>
      </c>
      <c r="F202" s="630">
        <f>'Data (Layer 1)'!H202/'Data (Layer 1)'!$AH$205*100</f>
        <v>0</v>
      </c>
      <c r="G202" s="630">
        <f>'Data (Layer 1)'!I202/'Data (Layer 1)'!$AH$205*100</f>
        <v>0</v>
      </c>
      <c r="H202" s="630">
        <f>'Data (Layer 1)'!J202/'Data (Layer 1)'!$AH$205*100</f>
        <v>0</v>
      </c>
      <c r="I202" s="630">
        <f>'Data (Layer 1)'!K202/'Data (Layer 1)'!$AH$205*100</f>
        <v>0</v>
      </c>
      <c r="J202" s="630">
        <f>'Data (Layer 1)'!L202/'Data (Layer 1)'!$AH$205*100</f>
        <v>0</v>
      </c>
      <c r="K202" s="630">
        <f>'Data (Layer 1)'!M202/'Data (Layer 1)'!$AH$205*100</f>
        <v>0</v>
      </c>
      <c r="L202" s="630">
        <f>'Data (Layer 1)'!N202/'Data (Layer 1)'!$AH$205*100</f>
        <v>0</v>
      </c>
      <c r="M202" s="630">
        <f>'Data (Layer 1)'!O202/'Data (Layer 1)'!$AH$205*100</f>
        <v>0</v>
      </c>
      <c r="N202" s="630">
        <f>'Data (Layer 1)'!P202/'Data (Layer 1)'!$AH$205*100</f>
        <v>0</v>
      </c>
      <c r="O202" s="630">
        <f>'Data (Layer 1)'!Q202/'Data (Layer 1)'!$AH$205*100</f>
        <v>0</v>
      </c>
      <c r="P202" s="630">
        <f>'Data (Layer 1)'!R202/'Data (Layer 1)'!$AH$205*100</f>
        <v>-0.67703045143895635</v>
      </c>
      <c r="Q202" s="630">
        <f>'Data (Layer 1)'!S202/'Data (Layer 1)'!$AH$205*100</f>
        <v>0</v>
      </c>
      <c r="R202" s="630">
        <f>'Data (Layer 1)'!T202/'Data (Layer 1)'!$AH$205*100</f>
        <v>0</v>
      </c>
      <c r="S202" s="630">
        <f>'Data (Layer 1)'!U202/'Data (Layer 1)'!$AH$205*100</f>
        <v>0</v>
      </c>
      <c r="T202" s="630">
        <f>'Data (Layer 1)'!V202/'Data (Layer 1)'!$AH$205*100</f>
        <v>0</v>
      </c>
      <c r="U202" s="630">
        <f>'Data (Layer 1)'!W202/'Data (Layer 1)'!$AH$205*100</f>
        <v>0</v>
      </c>
      <c r="V202" s="630">
        <f>'Data (Layer 1)'!X202/'Data (Layer 1)'!$AH$205*100</f>
        <v>0</v>
      </c>
      <c r="W202" s="630">
        <f>'Data (Layer 1)'!Y202/'Data (Layer 1)'!$AH$205*100</f>
        <v>0</v>
      </c>
      <c r="X202" s="630">
        <f>'Data (Layer 1)'!Z202/'Data (Layer 1)'!$AH$205*100</f>
        <v>0</v>
      </c>
      <c r="Y202" s="630">
        <f>'Data (Layer 1)'!AA202/'Data (Layer 1)'!$AH$205*100</f>
        <v>0</v>
      </c>
      <c r="Z202" s="630">
        <f>'Data (Layer 1)'!AB202/'Data (Layer 1)'!$AH$205*100</f>
        <v>0</v>
      </c>
      <c r="AA202" s="630">
        <f>'Data (Layer 1)'!AC202/'Data (Layer 1)'!$AH$205*100</f>
        <v>0</v>
      </c>
      <c r="AB202" s="630">
        <f>'Data (Layer 1)'!AD202/'Data (Layer 1)'!$AH$205*100</f>
        <v>0</v>
      </c>
      <c r="AC202" s="630">
        <f>'Data (Layer 1)'!AE202/'Data (Layer 1)'!$AH$205*100</f>
        <v>0</v>
      </c>
      <c r="AD202" s="630">
        <f>'Data (Layer 1)'!AF202/'Data (Layer 1)'!$AH$205*100</f>
        <v>0</v>
      </c>
      <c r="AE202" s="630">
        <f>'Data (Layer 1)'!AG202/'Data (Layer 1)'!$AH$205*100</f>
        <v>0</v>
      </c>
      <c r="AF202" s="385">
        <f>'Data (Layer 1)'!AH202/'Data (Layer 1)'!$AH$205*100</f>
        <v>-0.67703045143895635</v>
      </c>
      <c r="AH202" s="35"/>
      <c r="AI202" s="35"/>
      <c r="AJ202" s="35"/>
      <c r="AK202" s="35"/>
      <c r="AL202" s="35"/>
      <c r="AM202" s="35"/>
    </row>
    <row r="203" spans="1:42" s="19" customFormat="1" x14ac:dyDescent="0.2">
      <c r="A203" s="286" t="s">
        <v>168</v>
      </c>
      <c r="B203" s="287"/>
      <c r="C203" s="288" t="s">
        <v>222</v>
      </c>
      <c r="D203" s="630">
        <f>'Data (Layer 1)'!F203/'Data (Layer 1)'!$AH$205*100</f>
        <v>0.14248782027763796</v>
      </c>
      <c r="E203" s="630">
        <f>'Data (Layer 1)'!G203/'Data (Layer 1)'!$AH$205*100</f>
        <v>0</v>
      </c>
      <c r="F203" s="630">
        <f>'Data (Layer 1)'!H203/'Data (Layer 1)'!$AH$205*100</f>
        <v>0</v>
      </c>
      <c r="G203" s="630">
        <f>'Data (Layer 1)'!I203/'Data (Layer 1)'!$AH$205*100</f>
        <v>0</v>
      </c>
      <c r="H203" s="630">
        <f>'Data (Layer 1)'!J203/'Data (Layer 1)'!$AH$205*100</f>
        <v>0</v>
      </c>
      <c r="I203" s="630">
        <f>'Data (Layer 1)'!K203/'Data (Layer 1)'!$AH$205*100</f>
        <v>0</v>
      </c>
      <c r="J203" s="630">
        <f>'Data (Layer 1)'!L203/'Data (Layer 1)'!$AH$205*100</f>
        <v>0</v>
      </c>
      <c r="K203" s="630">
        <f>'Data (Layer 1)'!M203/'Data (Layer 1)'!$AH$205*100</f>
        <v>0</v>
      </c>
      <c r="L203" s="630">
        <f>'Data (Layer 1)'!N203/'Data (Layer 1)'!$AH$205*100</f>
        <v>0</v>
      </c>
      <c r="M203" s="630">
        <f>'Data (Layer 1)'!O203/'Data (Layer 1)'!$AH$205*100</f>
        <v>0</v>
      </c>
      <c r="N203" s="630">
        <f>'Data (Layer 1)'!P203/'Data (Layer 1)'!$AH$205*100</f>
        <v>0</v>
      </c>
      <c r="O203" s="630">
        <f>'Data (Layer 1)'!Q203/'Data (Layer 1)'!$AH$205*100</f>
        <v>0</v>
      </c>
      <c r="P203" s="630">
        <f>'Data (Layer 1)'!R203/'Data (Layer 1)'!$AH$205*100</f>
        <v>0.14248782027763796</v>
      </c>
      <c r="Q203" s="630">
        <f>'Data (Layer 1)'!S203/'Data (Layer 1)'!$AH$205*100</f>
        <v>0</v>
      </c>
      <c r="R203" s="630">
        <f>'Data (Layer 1)'!T203/'Data (Layer 1)'!$AH$205*100</f>
        <v>0</v>
      </c>
      <c r="S203" s="630">
        <f>'Data (Layer 1)'!U203/'Data (Layer 1)'!$AH$205*100</f>
        <v>0</v>
      </c>
      <c r="T203" s="630">
        <f>'Data (Layer 1)'!V203/'Data (Layer 1)'!$AH$205*100</f>
        <v>0</v>
      </c>
      <c r="U203" s="630">
        <f>'Data (Layer 1)'!W203/'Data (Layer 1)'!$AH$205*100</f>
        <v>0</v>
      </c>
      <c r="V203" s="630">
        <f>'Data (Layer 1)'!X203/'Data (Layer 1)'!$AH$205*100</f>
        <v>0</v>
      </c>
      <c r="W203" s="630">
        <f>'Data (Layer 1)'!Y203/'Data (Layer 1)'!$AH$205*100</f>
        <v>0</v>
      </c>
      <c r="X203" s="630">
        <f>'Data (Layer 1)'!Z203/'Data (Layer 1)'!$AH$205*100</f>
        <v>0</v>
      </c>
      <c r="Y203" s="630">
        <f>'Data (Layer 1)'!AA203/'Data (Layer 1)'!$AH$205*100</f>
        <v>0</v>
      </c>
      <c r="Z203" s="630">
        <f>'Data (Layer 1)'!AB203/'Data (Layer 1)'!$AH$205*100</f>
        <v>0</v>
      </c>
      <c r="AA203" s="630">
        <f>'Data (Layer 1)'!AC203/'Data (Layer 1)'!$AH$205*100</f>
        <v>0</v>
      </c>
      <c r="AB203" s="630">
        <f>'Data (Layer 1)'!AD203/'Data (Layer 1)'!$AH$205*100</f>
        <v>0</v>
      </c>
      <c r="AC203" s="630">
        <f>'Data (Layer 1)'!AE203/'Data (Layer 1)'!$AH$205*100</f>
        <v>0</v>
      </c>
      <c r="AD203" s="630">
        <f>'Data (Layer 1)'!AF203/'Data (Layer 1)'!$AH$205*100</f>
        <v>0</v>
      </c>
      <c r="AE203" s="630">
        <f>'Data (Layer 1)'!AG203/'Data (Layer 1)'!$AH$205*100</f>
        <v>0</v>
      </c>
      <c r="AF203" s="385">
        <f>'Data (Layer 1)'!AH203/'Data (Layer 1)'!$AH$205*100</f>
        <v>0.14248782027763796</v>
      </c>
      <c r="AH203" s="35"/>
      <c r="AI203" s="35"/>
      <c r="AJ203" s="35"/>
      <c r="AK203" s="35"/>
      <c r="AL203" s="35"/>
      <c r="AM203" s="35"/>
    </row>
    <row r="204" spans="1:42" s="23" customFormat="1" ht="13.5" thickBot="1" x14ac:dyDescent="0.25">
      <c r="A204" s="291"/>
      <c r="B204" s="292"/>
      <c r="C204" s="293"/>
      <c r="D204" s="493"/>
      <c r="E204" s="494"/>
      <c r="F204" s="494"/>
      <c r="G204" s="495"/>
      <c r="H204" s="496"/>
      <c r="I204" s="497"/>
      <c r="J204" s="497"/>
      <c r="K204" s="497"/>
      <c r="L204" s="497"/>
      <c r="M204" s="498"/>
      <c r="N204" s="499"/>
      <c r="O204" s="494"/>
      <c r="P204" s="500"/>
      <c r="Q204" s="501"/>
      <c r="R204" s="502"/>
      <c r="S204" s="502"/>
      <c r="T204" s="503"/>
      <c r="U204" s="494"/>
      <c r="V204" s="502"/>
      <c r="W204" s="497"/>
      <c r="X204" s="497"/>
      <c r="Y204" s="497"/>
      <c r="Z204" s="497"/>
      <c r="AA204" s="497"/>
      <c r="AB204" s="503"/>
      <c r="AC204" s="494"/>
      <c r="AD204" s="494"/>
      <c r="AE204" s="504"/>
      <c r="AF204" s="505"/>
      <c r="AH204" s="36"/>
      <c r="AI204" s="36"/>
      <c r="AJ204" s="36"/>
      <c r="AK204" s="36"/>
      <c r="AL204" s="36"/>
      <c r="AM204" s="36"/>
    </row>
    <row r="205" spans="1:42" s="1" customFormat="1" ht="19.5" thickTop="1" thickBot="1" x14ac:dyDescent="0.3">
      <c r="A205" s="41" t="s">
        <v>170</v>
      </c>
      <c r="B205" s="24"/>
      <c r="C205" s="25"/>
      <c r="D205" s="506">
        <f>'Data (Layer 1)'!F205/'Data (Layer 1)'!$AH$205*100</f>
        <v>2.7797923261349964</v>
      </c>
      <c r="E205" s="506">
        <f>'Data (Layer 1)'!G205/'Data (Layer 1)'!$AH$205*100</f>
        <v>14.715920240949465</v>
      </c>
      <c r="F205" s="506">
        <f>'Data (Layer 1)'!H205/'Data (Layer 1)'!$AH$205*100</f>
        <v>57.100074230181818</v>
      </c>
      <c r="G205" s="506">
        <f>'Data (Layer 1)'!I205/'Data (Layer 1)'!$AH$205*100</f>
        <v>1.1108930658771534</v>
      </c>
      <c r="H205" s="506">
        <f>'Data (Layer 1)'!J205/'Data (Layer 1)'!$AH$205*100</f>
        <v>0</v>
      </c>
      <c r="I205" s="506">
        <f>'Data (Layer 1)'!K205/'Data (Layer 1)'!$AH$205*100</f>
        <v>3.5553697430953131</v>
      </c>
      <c r="J205" s="506">
        <f>'Data (Layer 1)'!L205/'Data (Layer 1)'!$AH$205*100</f>
        <v>11.181881009871761</v>
      </c>
      <c r="K205" s="506">
        <f>'Data (Layer 1)'!M205/'Data (Layer 1)'!$AH$205*100</f>
        <v>1.2747113981724016</v>
      </c>
      <c r="L205" s="506">
        <f>'Data (Layer 1)'!N205/'Data (Layer 1)'!$AH$205*100</f>
        <v>1.6885233313140446</v>
      </c>
      <c r="M205" s="506">
        <f>'Data (Layer 1)'!O205/'Data (Layer 1)'!$AH$205*100</f>
        <v>0.24828715988498587</v>
      </c>
      <c r="N205" s="506">
        <f>'Data (Layer 1)'!P205/'Data (Layer 1)'!$AH$205*100</f>
        <v>19.059665708215658</v>
      </c>
      <c r="O205" s="506">
        <f>'Data (Layer 1)'!Q205/'Data (Layer 1)'!$AH$205*100</f>
        <v>5.1594242468196212</v>
      </c>
      <c r="P205" s="506">
        <f>'Data (Layer 1)'!R205/'Data (Layer 1)'!$AH$205*100</f>
        <v>98.814876752301558</v>
      </c>
      <c r="Q205" s="506">
        <f>'Data (Layer 1)'!S205/'Data (Layer 1)'!$AH$205*100</f>
        <v>0.68129655384247845</v>
      </c>
      <c r="R205" s="506">
        <f>'Data (Layer 1)'!T205/'Data (Layer 1)'!$AH$205*100</f>
        <v>-1.0093598286733274</v>
      </c>
      <c r="S205" s="506">
        <f>'Data (Layer 1)'!U205/'Data (Layer 1)'!$AH$205*100</f>
        <v>-0.48633567400151873</v>
      </c>
      <c r="T205" s="506">
        <f>'Data (Layer 1)'!V205/'Data (Layer 1)'!$AH$205*100</f>
        <v>-0.35365988925198161</v>
      </c>
      <c r="U205" s="506">
        <f>'Data (Layer 1)'!W205/'Data (Layer 1)'!$AH$205*100</f>
        <v>-1.849355391926828</v>
      </c>
      <c r="V205" s="506">
        <f>'Data (Layer 1)'!X205/'Data (Layer 1)'!$AH$205*100</f>
        <v>0</v>
      </c>
      <c r="W205" s="506">
        <f>'Data (Layer 1)'!Y205/'Data (Layer 1)'!$AH$205*100</f>
        <v>0.12712985162495841</v>
      </c>
      <c r="X205" s="506">
        <f>'Data (Layer 1)'!Z205/'Data (Layer 1)'!$AH$205*100</f>
        <v>0</v>
      </c>
      <c r="Y205" s="506">
        <f>'Data (Layer 1)'!AA205/'Data (Layer 1)'!$AH$205*100</f>
        <v>0</v>
      </c>
      <c r="Z205" s="506">
        <f>'Data (Layer 1)'!AB205/'Data (Layer 1)'!$AH$205*100</f>
        <v>0</v>
      </c>
      <c r="AA205" s="506">
        <f>'Data (Layer 1)'!AC205/'Data (Layer 1)'!$AH$205*100</f>
        <v>2.3732327670793412</v>
      </c>
      <c r="AB205" s="506">
        <f>'Data (Layer 1)'!AD205/'Data (Layer 1)'!$AH$205*100</f>
        <v>-0.10494611912664352</v>
      </c>
      <c r="AC205" s="506">
        <f>'Data (Layer 1)'!AE205/'Data (Layer 1)'!$AH$205*100</f>
        <v>2.3954164995776557</v>
      </c>
      <c r="AD205" s="506">
        <f>'Data (Layer 1)'!AF205/'Data (Layer 1)'!$AH$205*100</f>
        <v>-4.2234413794868732E-2</v>
      </c>
      <c r="AE205" s="506">
        <f>'Data (Layer 1)'!AG205/'Data (Layer 1)'!$AH$205*100</f>
        <v>1.1851232476984377</v>
      </c>
      <c r="AF205" s="506">
        <f>'Data (Layer 1)'!AH205/'Data (Layer 1)'!$AH$205*100</f>
        <v>100</v>
      </c>
      <c r="AG205" s="18"/>
      <c r="AH205" s="33"/>
      <c r="AI205" s="34"/>
      <c r="AJ205" s="34"/>
      <c r="AK205" s="34"/>
      <c r="AL205" s="34"/>
      <c r="AM205" s="34"/>
      <c r="AN205" s="18"/>
      <c r="AO205" s="18"/>
      <c r="AP205" s="18"/>
    </row>
    <row r="206" spans="1:42" ht="13.5" thickTop="1" x14ac:dyDescent="0.2">
      <c r="A206" s="307"/>
      <c r="B206" s="308"/>
      <c r="C206" s="308"/>
      <c r="D206" s="308"/>
      <c r="E206" s="308"/>
      <c r="F206" s="308"/>
      <c r="G206" s="308"/>
      <c r="H206" s="308"/>
      <c r="I206" s="308"/>
      <c r="J206" s="308"/>
      <c r="K206" s="308"/>
      <c r="L206" s="308"/>
      <c r="M206" s="308"/>
      <c r="N206" s="308"/>
      <c r="O206" s="308"/>
      <c r="P206" s="308"/>
      <c r="Q206" s="308"/>
      <c r="R206" s="308"/>
      <c r="S206" s="308"/>
      <c r="T206" s="308"/>
      <c r="U206" s="308"/>
      <c r="V206" s="308"/>
      <c r="W206" s="308"/>
      <c r="X206" s="308"/>
      <c r="Y206" s="308"/>
      <c r="Z206" s="308"/>
      <c r="AA206" s="308"/>
      <c r="AB206" s="308"/>
      <c r="AC206" s="308"/>
      <c r="AD206" s="308"/>
      <c r="AE206" s="308"/>
      <c r="AF206" s="309"/>
      <c r="AH206" s="30"/>
      <c r="AI206" s="30"/>
      <c r="AJ206" s="30"/>
      <c r="AK206" s="30"/>
      <c r="AL206" s="30"/>
      <c r="AM206" s="30"/>
    </row>
    <row r="207" spans="1:42" ht="13.5" thickBot="1" x14ac:dyDescent="0.25">
      <c r="A207" s="310" t="s">
        <v>171</v>
      </c>
      <c r="B207" s="311"/>
      <c r="C207" s="311"/>
      <c r="D207" s="311"/>
      <c r="E207" s="311"/>
      <c r="F207" s="311"/>
      <c r="G207" s="311"/>
      <c r="H207" s="311"/>
      <c r="I207" s="311"/>
      <c r="J207" s="311"/>
      <c r="K207" s="311"/>
      <c r="L207" s="311"/>
      <c r="M207" s="311"/>
      <c r="N207" s="311"/>
      <c r="O207" s="311"/>
      <c r="P207" s="311"/>
      <c r="Q207" s="311"/>
      <c r="R207" s="311"/>
      <c r="S207" s="311"/>
      <c r="T207" s="311"/>
      <c r="U207" s="311"/>
      <c r="V207" s="311"/>
      <c r="W207" s="311"/>
      <c r="X207" s="311"/>
      <c r="Y207" s="311"/>
      <c r="Z207" s="311"/>
      <c r="AA207" s="311"/>
      <c r="AB207" s="311"/>
      <c r="AC207" s="311"/>
      <c r="AD207" s="311"/>
      <c r="AE207" s="311"/>
      <c r="AF207" s="312"/>
    </row>
  </sheetData>
  <sheetProtection sheet="1" objects="1" scenarios="1"/>
  <mergeCells count="18">
    <mergeCell ref="AF2:AF4"/>
    <mergeCell ref="D3:D4"/>
    <mergeCell ref="E3:E4"/>
    <mergeCell ref="F3:F4"/>
    <mergeCell ref="G3:N3"/>
    <mergeCell ref="O3:O4"/>
    <mergeCell ref="AD3:AD4"/>
    <mergeCell ref="AE3:AE4"/>
    <mergeCell ref="A134:A139"/>
    <mergeCell ref="P3:P4"/>
    <mergeCell ref="Q3:Q4"/>
    <mergeCell ref="R3:U3"/>
    <mergeCell ref="V3:AC3"/>
    <mergeCell ref="A2:A4"/>
    <mergeCell ref="B2:C4"/>
    <mergeCell ref="D2:P2"/>
    <mergeCell ref="Q2:AE2"/>
    <mergeCell ref="A114:A125"/>
  </mergeCells>
  <printOptions horizontalCentered="1"/>
  <pageMargins left="0" right="0" top="0.59055118110236227" bottom="0.59055118110236227" header="0.31496062992125984" footer="0.51181102362204722"/>
  <pageSetup paperSize="9" scale="29" fitToHeight="0" orientation="landscape" r:id="rId1"/>
  <headerFooter alignWithMargins="0">
    <oddHeader>&amp;L&amp;20Annex D: Framework of the GNI Process Table - Layer 1</oddHeader>
    <oddFooter>&amp;C&amp;P</oddFooter>
  </headerFooter>
  <rowBreaks count="1" manualBreakCount="1">
    <brk id="108" max="25" man="1"/>
  </rowBreaks>
  <ignoredErrors>
    <ignoredError sqref="T15:AE203 D15:K203 M15:R20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A0A58-69B5-445A-8C17-8549D59BD56A}">
  <dimension ref="A1:AA328"/>
  <sheetViews>
    <sheetView showGridLines="0" zoomScale="70" zoomScaleNormal="70" workbookViewId="0">
      <pane ySplit="1" topLeftCell="A82" activePane="bottomLeft" state="frozen"/>
      <selection pane="bottomLeft" activeCell="J99" sqref="J99"/>
    </sheetView>
  </sheetViews>
  <sheetFormatPr defaultRowHeight="12.75" x14ac:dyDescent="0.2"/>
  <sheetData>
    <row r="1" spans="1:27" ht="13.5" thickBot="1" x14ac:dyDescent="0.25">
      <c r="A1" s="590" t="s">
        <v>224</v>
      </c>
      <c r="B1" s="590" t="s">
        <v>225</v>
      </c>
      <c r="C1" s="590" t="s">
        <v>226</v>
      </c>
      <c r="D1" s="591" t="s">
        <v>227</v>
      </c>
      <c r="E1" s="592" t="s">
        <v>228</v>
      </c>
      <c r="F1" s="590" t="s">
        <v>16</v>
      </c>
      <c r="G1" s="590" t="s">
        <v>229</v>
      </c>
      <c r="H1" s="590" t="s">
        <v>27</v>
      </c>
      <c r="I1" s="590" t="s">
        <v>230</v>
      </c>
      <c r="J1" s="590" t="s">
        <v>173</v>
      </c>
      <c r="K1" s="590" t="s">
        <v>130</v>
      </c>
      <c r="L1" s="590" t="s">
        <v>231</v>
      </c>
      <c r="M1" s="590" t="s">
        <v>32</v>
      </c>
      <c r="N1" s="590" t="s">
        <v>33</v>
      </c>
      <c r="O1" s="590" t="s">
        <v>19</v>
      </c>
      <c r="P1" s="590" t="s">
        <v>21</v>
      </c>
      <c r="Q1" s="590" t="s">
        <v>35</v>
      </c>
      <c r="R1" s="590" t="s">
        <v>36</v>
      </c>
      <c r="S1" s="590" t="s">
        <v>37</v>
      </c>
      <c r="T1" s="590" t="s">
        <v>39</v>
      </c>
      <c r="U1" s="590" t="s">
        <v>40</v>
      </c>
      <c r="V1" s="590" t="s">
        <v>41</v>
      </c>
      <c r="W1" s="590" t="s">
        <v>42</v>
      </c>
      <c r="X1" s="590" t="s">
        <v>43</v>
      </c>
      <c r="Y1" s="590" t="s">
        <v>44</v>
      </c>
      <c r="Z1" s="590" t="s">
        <v>45</v>
      </c>
      <c r="AA1" s="590" t="s">
        <v>24</v>
      </c>
    </row>
    <row r="2" spans="1:27" x14ac:dyDescent="0.2">
      <c r="A2" s="582" t="s">
        <v>53</v>
      </c>
      <c r="B2" s="582" t="s">
        <v>232</v>
      </c>
      <c r="C2" s="582" t="s">
        <v>233</v>
      </c>
      <c r="D2" s="589" t="s">
        <v>234</v>
      </c>
      <c r="E2" s="586">
        <v>0</v>
      </c>
      <c r="F2" s="582">
        <v>0</v>
      </c>
      <c r="G2" s="582">
        <v>72</v>
      </c>
      <c r="H2" s="582">
        <v>0</v>
      </c>
      <c r="I2" s="582">
        <v>0</v>
      </c>
      <c r="J2" s="582">
        <v>0</v>
      </c>
      <c r="K2" s="582">
        <v>0</v>
      </c>
      <c r="L2" s="582">
        <v>0</v>
      </c>
      <c r="M2" s="582">
        <v>0</v>
      </c>
      <c r="N2" s="582">
        <v>0</v>
      </c>
      <c r="O2" s="582">
        <v>10402</v>
      </c>
      <c r="P2" s="582">
        <v>92</v>
      </c>
      <c r="Q2" s="582">
        <v>0</v>
      </c>
      <c r="R2" s="582">
        <v>0</v>
      </c>
      <c r="S2" s="582">
        <v>0</v>
      </c>
      <c r="T2" s="582">
        <v>0</v>
      </c>
      <c r="U2" s="582">
        <v>0</v>
      </c>
      <c r="V2" s="582">
        <v>0</v>
      </c>
      <c r="W2" s="582">
        <v>0</v>
      </c>
      <c r="X2" s="582">
        <v>0</v>
      </c>
      <c r="Y2" s="582">
        <v>65</v>
      </c>
      <c r="Z2" s="582">
        <v>0</v>
      </c>
      <c r="AA2" s="582">
        <v>0</v>
      </c>
    </row>
    <row r="3" spans="1:27" x14ac:dyDescent="0.2">
      <c r="A3" s="581" t="s">
        <v>53</v>
      </c>
      <c r="B3" s="581" t="s">
        <v>232</v>
      </c>
      <c r="C3" s="581" t="s">
        <v>233</v>
      </c>
      <c r="D3" s="587" t="s">
        <v>235</v>
      </c>
      <c r="E3" s="584">
        <v>0</v>
      </c>
      <c r="F3" s="581">
        <v>-1</v>
      </c>
      <c r="G3" s="581">
        <v>26</v>
      </c>
      <c r="H3" s="581">
        <v>0</v>
      </c>
      <c r="I3" s="581">
        <v>0</v>
      </c>
      <c r="J3" s="581">
        <v>0</v>
      </c>
      <c r="K3" s="581">
        <v>0</v>
      </c>
      <c r="L3" s="581">
        <v>0</v>
      </c>
      <c r="M3" s="581">
        <v>0</v>
      </c>
      <c r="N3" s="581">
        <v>0</v>
      </c>
      <c r="O3" s="581">
        <v>4987</v>
      </c>
      <c r="P3" s="581">
        <v>-11</v>
      </c>
      <c r="Q3" s="581">
        <v>58</v>
      </c>
      <c r="R3" s="581">
        <v>0</v>
      </c>
      <c r="S3" s="581">
        <v>0</v>
      </c>
      <c r="T3" s="581">
        <v>0</v>
      </c>
      <c r="U3" s="581">
        <v>0</v>
      </c>
      <c r="V3" s="581">
        <v>0</v>
      </c>
      <c r="W3" s="581">
        <v>0</v>
      </c>
      <c r="X3" s="581">
        <v>0</v>
      </c>
      <c r="Y3" s="581">
        <v>0</v>
      </c>
      <c r="Z3" s="581">
        <v>0</v>
      </c>
      <c r="AA3" s="581">
        <v>0</v>
      </c>
    </row>
    <row r="4" spans="1:27" x14ac:dyDescent="0.2">
      <c r="A4" s="581" t="s">
        <v>53</v>
      </c>
      <c r="B4" s="581" t="s">
        <v>232</v>
      </c>
      <c r="C4" s="581" t="s">
        <v>233</v>
      </c>
      <c r="D4" s="587" t="s">
        <v>236</v>
      </c>
      <c r="E4" s="584">
        <v>0</v>
      </c>
      <c r="F4" s="581">
        <v>1</v>
      </c>
      <c r="G4" s="581">
        <v>46</v>
      </c>
      <c r="H4" s="581">
        <v>0</v>
      </c>
      <c r="I4" s="581">
        <v>0</v>
      </c>
      <c r="J4" s="581">
        <v>0</v>
      </c>
      <c r="K4" s="581">
        <v>0</v>
      </c>
      <c r="L4" s="581">
        <v>0</v>
      </c>
      <c r="M4" s="581">
        <v>0</v>
      </c>
      <c r="N4" s="581">
        <v>0</v>
      </c>
      <c r="O4" s="581">
        <v>5415</v>
      </c>
      <c r="P4" s="581">
        <v>103</v>
      </c>
      <c r="Q4" s="581">
        <v>-58</v>
      </c>
      <c r="R4" s="581">
        <v>0</v>
      </c>
      <c r="S4" s="581">
        <v>0</v>
      </c>
      <c r="T4" s="581">
        <v>0</v>
      </c>
      <c r="U4" s="581">
        <v>0</v>
      </c>
      <c r="V4" s="581">
        <v>0</v>
      </c>
      <c r="W4" s="581">
        <v>0</v>
      </c>
      <c r="X4" s="581">
        <v>0</v>
      </c>
      <c r="Y4" s="581">
        <v>65</v>
      </c>
      <c r="Z4" s="581">
        <v>0</v>
      </c>
      <c r="AA4" s="581">
        <v>0</v>
      </c>
    </row>
    <row r="5" spans="1:27" x14ac:dyDescent="0.2">
      <c r="A5" s="581"/>
      <c r="B5" s="581"/>
      <c r="C5" s="581"/>
      <c r="D5" s="587"/>
      <c r="E5" s="584" t="s">
        <v>237</v>
      </c>
      <c r="F5" s="581" t="s">
        <v>237</v>
      </c>
      <c r="G5" s="581" t="s">
        <v>237</v>
      </c>
      <c r="H5" s="581" t="s">
        <v>237</v>
      </c>
      <c r="I5" s="581" t="s">
        <v>237</v>
      </c>
      <c r="J5" s="581" t="s">
        <v>237</v>
      </c>
      <c r="K5" s="581" t="s">
        <v>237</v>
      </c>
      <c r="L5" s="581" t="s">
        <v>237</v>
      </c>
      <c r="M5" s="581" t="s">
        <v>237</v>
      </c>
      <c r="N5" s="581" t="s">
        <v>237</v>
      </c>
      <c r="O5" s="581" t="s">
        <v>237</v>
      </c>
      <c r="P5" s="581" t="s">
        <v>237</v>
      </c>
      <c r="Q5" s="581" t="s">
        <v>237</v>
      </c>
      <c r="R5" s="581" t="s">
        <v>237</v>
      </c>
      <c r="S5" s="581" t="s">
        <v>237</v>
      </c>
      <c r="T5" s="581" t="s">
        <v>237</v>
      </c>
      <c r="U5" s="581" t="s">
        <v>237</v>
      </c>
      <c r="V5" s="581" t="s">
        <v>237</v>
      </c>
      <c r="W5" s="581" t="s">
        <v>237</v>
      </c>
      <c r="X5" s="581" t="s">
        <v>237</v>
      </c>
      <c r="Y5" s="581" t="s">
        <v>237</v>
      </c>
      <c r="Z5" s="581" t="s">
        <v>237</v>
      </c>
      <c r="AA5" s="581" t="s">
        <v>237</v>
      </c>
    </row>
    <row r="6" spans="1:27" x14ac:dyDescent="0.2">
      <c r="A6" s="581" t="s">
        <v>58</v>
      </c>
      <c r="B6" s="581" t="s">
        <v>232</v>
      </c>
      <c r="C6" s="581" t="s">
        <v>233</v>
      </c>
      <c r="D6" s="587" t="s">
        <v>234</v>
      </c>
      <c r="E6" s="584">
        <v>0</v>
      </c>
      <c r="F6" s="581">
        <v>0</v>
      </c>
      <c r="G6" s="581">
        <v>2484</v>
      </c>
      <c r="H6" s="581">
        <v>0</v>
      </c>
      <c r="I6" s="581">
        <v>0</v>
      </c>
      <c r="J6" s="581">
        <v>0</v>
      </c>
      <c r="K6" s="581">
        <v>0</v>
      </c>
      <c r="L6" s="581">
        <v>0</v>
      </c>
      <c r="M6" s="581">
        <v>0</v>
      </c>
      <c r="N6" s="581">
        <v>0</v>
      </c>
      <c r="O6" s="581">
        <v>36</v>
      </c>
      <c r="P6" s="581">
        <v>-28</v>
      </c>
      <c r="Q6" s="581">
        <v>0</v>
      </c>
      <c r="R6" s="581">
        <v>0</v>
      </c>
      <c r="S6" s="581">
        <v>0</v>
      </c>
      <c r="T6" s="581">
        <v>0</v>
      </c>
      <c r="U6" s="581">
        <v>0</v>
      </c>
      <c r="V6" s="581">
        <v>0</v>
      </c>
      <c r="W6" s="581">
        <v>0</v>
      </c>
      <c r="X6" s="581">
        <v>0</v>
      </c>
      <c r="Y6" s="581">
        <v>57</v>
      </c>
      <c r="Z6" s="581">
        <v>18</v>
      </c>
      <c r="AA6" s="581">
        <v>0</v>
      </c>
    </row>
    <row r="7" spans="1:27" x14ac:dyDescent="0.2">
      <c r="A7" s="581" t="s">
        <v>58</v>
      </c>
      <c r="B7" s="581" t="s">
        <v>232</v>
      </c>
      <c r="C7" s="581" t="s">
        <v>233</v>
      </c>
      <c r="D7" s="587" t="s">
        <v>235</v>
      </c>
      <c r="E7" s="584">
        <v>-8</v>
      </c>
      <c r="F7" s="581">
        <v>-3</v>
      </c>
      <c r="G7" s="581">
        <v>1642</v>
      </c>
      <c r="H7" s="581">
        <v>0</v>
      </c>
      <c r="I7" s="581">
        <v>0</v>
      </c>
      <c r="J7" s="581">
        <v>0</v>
      </c>
      <c r="K7" s="581">
        <v>0</v>
      </c>
      <c r="L7" s="581">
        <v>0</v>
      </c>
      <c r="M7" s="581">
        <v>0</v>
      </c>
      <c r="N7" s="581">
        <v>0</v>
      </c>
      <c r="O7" s="581">
        <v>-22</v>
      </c>
      <c r="P7" s="581">
        <v>56</v>
      </c>
      <c r="Q7" s="581">
        <v>5</v>
      </c>
      <c r="R7" s="581">
        <v>0</v>
      </c>
      <c r="S7" s="581">
        <v>0</v>
      </c>
      <c r="T7" s="581">
        <v>0</v>
      </c>
      <c r="U7" s="581">
        <v>0</v>
      </c>
      <c r="V7" s="581">
        <v>0</v>
      </c>
      <c r="W7" s="581">
        <v>0</v>
      </c>
      <c r="X7" s="581">
        <v>0</v>
      </c>
      <c r="Y7" s="581">
        <v>0</v>
      </c>
      <c r="Z7" s="581">
        <v>-94</v>
      </c>
      <c r="AA7" s="581">
        <v>0</v>
      </c>
    </row>
    <row r="8" spans="1:27" x14ac:dyDescent="0.2">
      <c r="A8" s="581" t="s">
        <v>58</v>
      </c>
      <c r="B8" s="581" t="s">
        <v>232</v>
      </c>
      <c r="C8" s="581" t="s">
        <v>233</v>
      </c>
      <c r="D8" s="587" t="s">
        <v>236</v>
      </c>
      <c r="E8" s="584">
        <v>8</v>
      </c>
      <c r="F8" s="581">
        <v>3</v>
      </c>
      <c r="G8" s="581">
        <v>842</v>
      </c>
      <c r="H8" s="581">
        <v>0</v>
      </c>
      <c r="I8" s="581">
        <v>0</v>
      </c>
      <c r="J8" s="581">
        <v>0</v>
      </c>
      <c r="K8" s="581">
        <v>0</v>
      </c>
      <c r="L8" s="581">
        <v>0</v>
      </c>
      <c r="M8" s="581">
        <v>0</v>
      </c>
      <c r="N8" s="581">
        <v>0</v>
      </c>
      <c r="O8" s="581">
        <v>58</v>
      </c>
      <c r="P8" s="581">
        <v>-84</v>
      </c>
      <c r="Q8" s="581">
        <v>-5</v>
      </c>
      <c r="R8" s="581">
        <v>0</v>
      </c>
      <c r="S8" s="581">
        <v>0</v>
      </c>
      <c r="T8" s="581">
        <v>0</v>
      </c>
      <c r="U8" s="581">
        <v>0</v>
      </c>
      <c r="V8" s="581">
        <v>0</v>
      </c>
      <c r="W8" s="581">
        <v>0</v>
      </c>
      <c r="X8" s="581">
        <v>0</v>
      </c>
      <c r="Y8" s="581">
        <v>57</v>
      </c>
      <c r="Z8" s="581">
        <v>112</v>
      </c>
      <c r="AA8" s="581">
        <v>0</v>
      </c>
    </row>
    <row r="9" spans="1:27" x14ac:dyDescent="0.2">
      <c r="A9" s="581"/>
      <c r="B9" s="581"/>
      <c r="C9" s="581"/>
      <c r="D9" s="587"/>
      <c r="E9" s="584" t="s">
        <v>237</v>
      </c>
      <c r="F9" s="581" t="s">
        <v>237</v>
      </c>
      <c r="G9" s="581" t="s">
        <v>237</v>
      </c>
      <c r="H9" s="581" t="s">
        <v>237</v>
      </c>
      <c r="I9" s="581" t="s">
        <v>237</v>
      </c>
      <c r="J9" s="581" t="s">
        <v>237</v>
      </c>
      <c r="K9" s="581" t="s">
        <v>237</v>
      </c>
      <c r="L9" s="581" t="s">
        <v>237</v>
      </c>
      <c r="M9" s="581" t="s">
        <v>237</v>
      </c>
      <c r="N9" s="581" t="s">
        <v>237</v>
      </c>
      <c r="O9" s="581" t="s">
        <v>237</v>
      </c>
      <c r="P9" s="581" t="s">
        <v>237</v>
      </c>
      <c r="Q9" s="581" t="s">
        <v>237</v>
      </c>
      <c r="R9" s="581" t="s">
        <v>237</v>
      </c>
      <c r="S9" s="581" t="s">
        <v>237</v>
      </c>
      <c r="T9" s="581" t="s">
        <v>237</v>
      </c>
      <c r="U9" s="581" t="s">
        <v>237</v>
      </c>
      <c r="V9" s="581" t="s">
        <v>237</v>
      </c>
      <c r="W9" s="581" t="s">
        <v>237</v>
      </c>
      <c r="X9" s="581" t="s">
        <v>237</v>
      </c>
      <c r="Y9" s="581" t="s">
        <v>237</v>
      </c>
      <c r="Z9" s="581" t="s">
        <v>237</v>
      </c>
      <c r="AA9" s="581" t="s">
        <v>237</v>
      </c>
    </row>
    <row r="10" spans="1:27" x14ac:dyDescent="0.2">
      <c r="A10" s="581" t="s">
        <v>60</v>
      </c>
      <c r="B10" s="581" t="s">
        <v>232</v>
      </c>
      <c r="C10" s="581" t="s">
        <v>233</v>
      </c>
      <c r="D10" s="587" t="s">
        <v>234</v>
      </c>
      <c r="E10" s="584">
        <v>0</v>
      </c>
      <c r="F10" s="581">
        <v>0</v>
      </c>
      <c r="G10" s="581">
        <v>119118</v>
      </c>
      <c r="H10" s="581">
        <v>0</v>
      </c>
      <c r="I10" s="581">
        <v>0</v>
      </c>
      <c r="J10" s="581">
        <v>0</v>
      </c>
      <c r="K10" s="581">
        <v>0</v>
      </c>
      <c r="L10" s="581">
        <v>0</v>
      </c>
      <c r="M10" s="581">
        <v>0</v>
      </c>
      <c r="N10" s="581">
        <v>0</v>
      </c>
      <c r="O10" s="581">
        <v>3623</v>
      </c>
      <c r="P10" s="581">
        <v>-856</v>
      </c>
      <c r="Q10" s="581">
        <v>0</v>
      </c>
      <c r="R10" s="581">
        <v>0</v>
      </c>
      <c r="S10" s="581">
        <v>-1890</v>
      </c>
      <c r="T10" s="581">
        <v>0</v>
      </c>
      <c r="U10" s="581">
        <v>0</v>
      </c>
      <c r="V10" s="581">
        <v>0</v>
      </c>
      <c r="W10" s="581">
        <v>0</v>
      </c>
      <c r="X10" s="581">
        <v>0</v>
      </c>
      <c r="Y10" s="581">
        <v>124</v>
      </c>
      <c r="Z10" s="581">
        <v>122</v>
      </c>
      <c r="AA10" s="581">
        <v>0</v>
      </c>
    </row>
    <row r="11" spans="1:27" x14ac:dyDescent="0.2">
      <c r="A11" s="581" t="s">
        <v>60</v>
      </c>
      <c r="B11" s="581" t="s">
        <v>232</v>
      </c>
      <c r="C11" s="581" t="s">
        <v>233</v>
      </c>
      <c r="D11" s="587" t="s">
        <v>235</v>
      </c>
      <c r="E11" s="584">
        <v>-141</v>
      </c>
      <c r="F11" s="581">
        <v>-160</v>
      </c>
      <c r="G11" s="581">
        <v>90333</v>
      </c>
      <c r="H11" s="581">
        <v>0</v>
      </c>
      <c r="I11" s="581">
        <v>0</v>
      </c>
      <c r="J11" s="581">
        <v>0</v>
      </c>
      <c r="K11" s="581">
        <v>0</v>
      </c>
      <c r="L11" s="581">
        <v>0</v>
      </c>
      <c r="M11" s="581">
        <v>0</v>
      </c>
      <c r="N11" s="581">
        <v>0</v>
      </c>
      <c r="O11" s="581">
        <v>-1225</v>
      </c>
      <c r="P11" s="581">
        <v>-1300</v>
      </c>
      <c r="Q11" s="581">
        <v>197</v>
      </c>
      <c r="R11" s="581">
        <v>0</v>
      </c>
      <c r="S11" s="581">
        <v>-1559</v>
      </c>
      <c r="T11" s="581">
        <v>0</v>
      </c>
      <c r="U11" s="581">
        <v>0</v>
      </c>
      <c r="V11" s="581">
        <v>0</v>
      </c>
      <c r="W11" s="581">
        <v>0</v>
      </c>
      <c r="X11" s="581">
        <v>0</v>
      </c>
      <c r="Y11" s="581">
        <v>0</v>
      </c>
      <c r="Z11" s="581">
        <v>-82</v>
      </c>
      <c r="AA11" s="581">
        <v>106</v>
      </c>
    </row>
    <row r="12" spans="1:27" x14ac:dyDescent="0.2">
      <c r="A12" s="581" t="s">
        <v>60</v>
      </c>
      <c r="B12" s="581" t="s">
        <v>232</v>
      </c>
      <c r="C12" s="581" t="s">
        <v>233</v>
      </c>
      <c r="D12" s="587" t="s">
        <v>236</v>
      </c>
      <c r="E12" s="584">
        <v>141</v>
      </c>
      <c r="F12" s="581">
        <v>160</v>
      </c>
      <c r="G12" s="581">
        <v>28785</v>
      </c>
      <c r="H12" s="581">
        <v>0</v>
      </c>
      <c r="I12" s="581">
        <v>0</v>
      </c>
      <c r="J12" s="581">
        <v>0</v>
      </c>
      <c r="K12" s="581">
        <v>0</v>
      </c>
      <c r="L12" s="581">
        <v>0</v>
      </c>
      <c r="M12" s="581">
        <v>0</v>
      </c>
      <c r="N12" s="581">
        <v>0</v>
      </c>
      <c r="O12" s="581">
        <v>4848</v>
      </c>
      <c r="P12" s="581">
        <v>444</v>
      </c>
      <c r="Q12" s="581">
        <v>-197</v>
      </c>
      <c r="R12" s="581">
        <v>0</v>
      </c>
      <c r="S12" s="581">
        <v>-331</v>
      </c>
      <c r="T12" s="581">
        <v>0</v>
      </c>
      <c r="U12" s="581">
        <v>0</v>
      </c>
      <c r="V12" s="581">
        <v>0</v>
      </c>
      <c r="W12" s="581">
        <v>0</v>
      </c>
      <c r="X12" s="581">
        <v>0</v>
      </c>
      <c r="Y12" s="581">
        <v>124</v>
      </c>
      <c r="Z12" s="581">
        <v>204</v>
      </c>
      <c r="AA12" s="581">
        <v>-106</v>
      </c>
    </row>
    <row r="13" spans="1:27" x14ac:dyDescent="0.2">
      <c r="A13" s="581"/>
      <c r="B13" s="581"/>
      <c r="C13" s="581"/>
      <c r="D13" s="587"/>
      <c r="E13" s="584" t="s">
        <v>237</v>
      </c>
      <c r="F13" s="581" t="s">
        <v>237</v>
      </c>
      <c r="G13" s="581" t="s">
        <v>237</v>
      </c>
      <c r="H13" s="581" t="s">
        <v>237</v>
      </c>
      <c r="I13" s="581" t="s">
        <v>237</v>
      </c>
      <c r="J13" s="581" t="s">
        <v>237</v>
      </c>
      <c r="K13" s="581" t="s">
        <v>237</v>
      </c>
      <c r="L13" s="581" t="s">
        <v>237</v>
      </c>
      <c r="M13" s="581" t="s">
        <v>237</v>
      </c>
      <c r="N13" s="581" t="s">
        <v>237</v>
      </c>
      <c r="O13" s="581" t="s">
        <v>237</v>
      </c>
      <c r="P13" s="581" t="s">
        <v>237</v>
      </c>
      <c r="Q13" s="581" t="s">
        <v>237</v>
      </c>
      <c r="R13" s="581" t="s">
        <v>237</v>
      </c>
      <c r="S13" s="581" t="s">
        <v>237</v>
      </c>
      <c r="T13" s="581" t="s">
        <v>237</v>
      </c>
      <c r="U13" s="581" t="s">
        <v>237</v>
      </c>
      <c r="V13" s="581" t="s">
        <v>237</v>
      </c>
      <c r="W13" s="581" t="s">
        <v>237</v>
      </c>
      <c r="X13" s="581" t="s">
        <v>237</v>
      </c>
      <c r="Y13" s="581" t="s">
        <v>237</v>
      </c>
      <c r="Z13" s="581" t="s">
        <v>237</v>
      </c>
      <c r="AA13" s="581" t="s">
        <v>237</v>
      </c>
    </row>
    <row r="14" spans="1:27" x14ac:dyDescent="0.2">
      <c r="A14" s="581" t="s">
        <v>62</v>
      </c>
      <c r="B14" s="581" t="s">
        <v>232</v>
      </c>
      <c r="C14" s="581" t="s">
        <v>233</v>
      </c>
      <c r="D14" s="587" t="s">
        <v>234</v>
      </c>
      <c r="E14" s="584">
        <v>0</v>
      </c>
      <c r="F14" s="581">
        <v>0</v>
      </c>
      <c r="G14" s="581">
        <v>8446</v>
      </c>
      <c r="H14" s="581">
        <v>0</v>
      </c>
      <c r="I14" s="581">
        <v>0</v>
      </c>
      <c r="J14" s="581">
        <v>0</v>
      </c>
      <c r="K14" s="581">
        <v>0</v>
      </c>
      <c r="L14" s="581">
        <v>0</v>
      </c>
      <c r="M14" s="581">
        <v>0</v>
      </c>
      <c r="N14" s="581">
        <v>0</v>
      </c>
      <c r="O14" s="581">
        <v>88</v>
      </c>
      <c r="P14" s="581">
        <v>843</v>
      </c>
      <c r="Q14" s="581">
        <v>0</v>
      </c>
      <c r="R14" s="581">
        <v>0</v>
      </c>
      <c r="S14" s="581">
        <v>0</v>
      </c>
      <c r="T14" s="581">
        <v>0</v>
      </c>
      <c r="U14" s="581">
        <v>0</v>
      </c>
      <c r="V14" s="581">
        <v>0</v>
      </c>
      <c r="W14" s="581">
        <v>0</v>
      </c>
      <c r="X14" s="581">
        <v>0</v>
      </c>
      <c r="Y14" s="581">
        <v>0</v>
      </c>
      <c r="Z14" s="581">
        <v>16</v>
      </c>
      <c r="AA14" s="581">
        <v>0</v>
      </c>
    </row>
    <row r="15" spans="1:27" x14ac:dyDescent="0.2">
      <c r="A15" s="581" t="s">
        <v>62</v>
      </c>
      <c r="B15" s="581" t="s">
        <v>232</v>
      </c>
      <c r="C15" s="581" t="s">
        <v>233</v>
      </c>
      <c r="D15" s="587" t="s">
        <v>235</v>
      </c>
      <c r="E15" s="584">
        <v>-73</v>
      </c>
      <c r="F15" s="581">
        <v>-6</v>
      </c>
      <c r="G15" s="581">
        <v>4962</v>
      </c>
      <c r="H15" s="581">
        <v>0</v>
      </c>
      <c r="I15" s="581">
        <v>0</v>
      </c>
      <c r="J15" s="581">
        <v>0</v>
      </c>
      <c r="K15" s="581">
        <v>0</v>
      </c>
      <c r="L15" s="581">
        <v>0</v>
      </c>
      <c r="M15" s="581">
        <v>0</v>
      </c>
      <c r="N15" s="581">
        <v>0</v>
      </c>
      <c r="O15" s="581">
        <v>-52</v>
      </c>
      <c r="P15" s="581">
        <v>265</v>
      </c>
      <c r="Q15" s="581">
        <v>157</v>
      </c>
      <c r="R15" s="581">
        <v>0</v>
      </c>
      <c r="S15" s="581">
        <v>0</v>
      </c>
      <c r="T15" s="581">
        <v>0</v>
      </c>
      <c r="U15" s="581">
        <v>0</v>
      </c>
      <c r="V15" s="581">
        <v>0</v>
      </c>
      <c r="W15" s="581">
        <v>0</v>
      </c>
      <c r="X15" s="581">
        <v>0</v>
      </c>
      <c r="Y15" s="581">
        <v>0</v>
      </c>
      <c r="Z15" s="581">
        <v>-9</v>
      </c>
      <c r="AA15" s="581">
        <v>9</v>
      </c>
    </row>
    <row r="16" spans="1:27" x14ac:dyDescent="0.2">
      <c r="A16" s="581" t="s">
        <v>62</v>
      </c>
      <c r="B16" s="581" t="s">
        <v>232</v>
      </c>
      <c r="C16" s="581" t="s">
        <v>233</v>
      </c>
      <c r="D16" s="587" t="s">
        <v>236</v>
      </c>
      <c r="E16" s="584">
        <v>73</v>
      </c>
      <c r="F16" s="581">
        <v>6</v>
      </c>
      <c r="G16" s="581">
        <v>3484</v>
      </c>
      <c r="H16" s="581">
        <v>0</v>
      </c>
      <c r="I16" s="581">
        <v>0</v>
      </c>
      <c r="J16" s="581">
        <v>0</v>
      </c>
      <c r="K16" s="581">
        <v>0</v>
      </c>
      <c r="L16" s="581">
        <v>0</v>
      </c>
      <c r="M16" s="581">
        <v>0</v>
      </c>
      <c r="N16" s="581">
        <v>0</v>
      </c>
      <c r="O16" s="581">
        <v>140</v>
      </c>
      <c r="P16" s="581">
        <v>578</v>
      </c>
      <c r="Q16" s="581">
        <v>-157</v>
      </c>
      <c r="R16" s="581">
        <v>0</v>
      </c>
      <c r="S16" s="581">
        <v>0</v>
      </c>
      <c r="T16" s="581">
        <v>0</v>
      </c>
      <c r="U16" s="581">
        <v>0</v>
      </c>
      <c r="V16" s="581">
        <v>0</v>
      </c>
      <c r="W16" s="581">
        <v>0</v>
      </c>
      <c r="X16" s="581">
        <v>0</v>
      </c>
      <c r="Y16" s="581">
        <v>0</v>
      </c>
      <c r="Z16" s="581">
        <v>25</v>
      </c>
      <c r="AA16" s="581">
        <v>-9</v>
      </c>
    </row>
    <row r="17" spans="1:27" x14ac:dyDescent="0.2">
      <c r="A17" s="581"/>
      <c r="B17" s="581"/>
      <c r="C17" s="581"/>
      <c r="D17" s="587"/>
      <c r="E17" s="584" t="s">
        <v>237</v>
      </c>
      <c r="F17" s="581" t="s">
        <v>237</v>
      </c>
      <c r="G17" s="581" t="s">
        <v>237</v>
      </c>
      <c r="H17" s="581" t="s">
        <v>237</v>
      </c>
      <c r="I17" s="581" t="s">
        <v>237</v>
      </c>
      <c r="J17" s="581" t="s">
        <v>237</v>
      </c>
      <c r="K17" s="581" t="s">
        <v>237</v>
      </c>
      <c r="L17" s="581" t="s">
        <v>237</v>
      </c>
      <c r="M17" s="581" t="s">
        <v>237</v>
      </c>
      <c r="N17" s="581" t="s">
        <v>237</v>
      </c>
      <c r="O17" s="581" t="s">
        <v>237</v>
      </c>
      <c r="P17" s="581" t="s">
        <v>237</v>
      </c>
      <c r="Q17" s="581" t="s">
        <v>237</v>
      </c>
      <c r="R17" s="581" t="s">
        <v>237</v>
      </c>
      <c r="S17" s="581" t="s">
        <v>237</v>
      </c>
      <c r="T17" s="581" t="s">
        <v>237</v>
      </c>
      <c r="U17" s="581" t="s">
        <v>237</v>
      </c>
      <c r="V17" s="581" t="s">
        <v>237</v>
      </c>
      <c r="W17" s="581" t="s">
        <v>237</v>
      </c>
      <c r="X17" s="581" t="s">
        <v>237</v>
      </c>
      <c r="Y17" s="581" t="s">
        <v>237</v>
      </c>
      <c r="Z17" s="581" t="s">
        <v>237</v>
      </c>
      <c r="AA17" s="581" t="s">
        <v>237</v>
      </c>
    </row>
    <row r="18" spans="1:27" x14ac:dyDescent="0.2">
      <c r="A18" s="581" t="s">
        <v>64</v>
      </c>
      <c r="B18" s="581" t="s">
        <v>232</v>
      </c>
      <c r="C18" s="581" t="s">
        <v>233</v>
      </c>
      <c r="D18" s="587" t="s">
        <v>234</v>
      </c>
      <c r="E18" s="584">
        <v>0</v>
      </c>
      <c r="F18" s="581">
        <v>3</v>
      </c>
      <c r="G18" s="581">
        <v>3993</v>
      </c>
      <c r="H18" s="581">
        <v>0</v>
      </c>
      <c r="I18" s="581">
        <v>0</v>
      </c>
      <c r="J18" s="581">
        <v>0</v>
      </c>
      <c r="K18" s="581">
        <v>0</v>
      </c>
      <c r="L18" s="581">
        <v>0</v>
      </c>
      <c r="M18" s="581">
        <v>0</v>
      </c>
      <c r="N18" s="581">
        <v>0</v>
      </c>
      <c r="O18" s="581">
        <v>15</v>
      </c>
      <c r="P18" s="581">
        <v>-4</v>
      </c>
      <c r="Q18" s="581">
        <v>0</v>
      </c>
      <c r="R18" s="581">
        <v>0</v>
      </c>
      <c r="S18" s="581">
        <v>0</v>
      </c>
      <c r="T18" s="581">
        <v>0</v>
      </c>
      <c r="U18" s="581">
        <v>0</v>
      </c>
      <c r="V18" s="581">
        <v>0</v>
      </c>
      <c r="W18" s="581">
        <v>0</v>
      </c>
      <c r="X18" s="581">
        <v>0</v>
      </c>
      <c r="Y18" s="581">
        <v>92</v>
      </c>
      <c r="Z18" s="581">
        <v>16</v>
      </c>
      <c r="AA18" s="581">
        <v>0</v>
      </c>
    </row>
    <row r="19" spans="1:27" x14ac:dyDescent="0.2">
      <c r="A19" s="581" t="s">
        <v>64</v>
      </c>
      <c r="B19" s="581" t="s">
        <v>232</v>
      </c>
      <c r="C19" s="581" t="s">
        <v>233</v>
      </c>
      <c r="D19" s="587" t="s">
        <v>235</v>
      </c>
      <c r="E19" s="584">
        <v>-16</v>
      </c>
      <c r="F19" s="581">
        <v>-1</v>
      </c>
      <c r="G19" s="581">
        <v>2457</v>
      </c>
      <c r="H19" s="581">
        <v>0</v>
      </c>
      <c r="I19" s="581">
        <v>0</v>
      </c>
      <c r="J19" s="581">
        <v>0</v>
      </c>
      <c r="K19" s="581">
        <v>0</v>
      </c>
      <c r="L19" s="581">
        <v>0</v>
      </c>
      <c r="M19" s="581">
        <v>0</v>
      </c>
      <c r="N19" s="581">
        <v>0</v>
      </c>
      <c r="O19" s="581">
        <v>-104</v>
      </c>
      <c r="P19" s="581">
        <v>-79</v>
      </c>
      <c r="Q19" s="581">
        <v>11</v>
      </c>
      <c r="R19" s="581">
        <v>0</v>
      </c>
      <c r="S19" s="581">
        <v>0</v>
      </c>
      <c r="T19" s="581">
        <v>0</v>
      </c>
      <c r="U19" s="581">
        <v>0</v>
      </c>
      <c r="V19" s="581">
        <v>0</v>
      </c>
      <c r="W19" s="581">
        <v>0</v>
      </c>
      <c r="X19" s="581">
        <v>0</v>
      </c>
      <c r="Y19" s="581">
        <v>0</v>
      </c>
      <c r="Z19" s="581">
        <v>3</v>
      </c>
      <c r="AA19" s="581">
        <v>0</v>
      </c>
    </row>
    <row r="20" spans="1:27" x14ac:dyDescent="0.2">
      <c r="A20" s="581" t="s">
        <v>64</v>
      </c>
      <c r="B20" s="581" t="s">
        <v>232</v>
      </c>
      <c r="C20" s="581" t="s">
        <v>233</v>
      </c>
      <c r="D20" s="587" t="s">
        <v>236</v>
      </c>
      <c r="E20" s="584">
        <v>16</v>
      </c>
      <c r="F20" s="581">
        <v>4</v>
      </c>
      <c r="G20" s="581">
        <v>1536</v>
      </c>
      <c r="H20" s="581">
        <v>0</v>
      </c>
      <c r="I20" s="581">
        <v>0</v>
      </c>
      <c r="J20" s="581">
        <v>0</v>
      </c>
      <c r="K20" s="581">
        <v>0</v>
      </c>
      <c r="L20" s="581">
        <v>0</v>
      </c>
      <c r="M20" s="581">
        <v>0</v>
      </c>
      <c r="N20" s="581">
        <v>0</v>
      </c>
      <c r="O20" s="581">
        <v>119</v>
      </c>
      <c r="P20" s="581">
        <v>75</v>
      </c>
      <c r="Q20" s="581">
        <v>-11</v>
      </c>
      <c r="R20" s="581">
        <v>0</v>
      </c>
      <c r="S20" s="581">
        <v>0</v>
      </c>
      <c r="T20" s="581">
        <v>0</v>
      </c>
      <c r="U20" s="581">
        <v>0</v>
      </c>
      <c r="V20" s="581">
        <v>0</v>
      </c>
      <c r="W20" s="581">
        <v>0</v>
      </c>
      <c r="X20" s="581">
        <v>0</v>
      </c>
      <c r="Y20" s="581">
        <v>92</v>
      </c>
      <c r="Z20" s="581">
        <v>13</v>
      </c>
      <c r="AA20" s="581">
        <v>0</v>
      </c>
    </row>
    <row r="21" spans="1:27" x14ac:dyDescent="0.2">
      <c r="A21" s="581"/>
      <c r="B21" s="581"/>
      <c r="C21" s="581"/>
      <c r="D21" s="587"/>
      <c r="E21" s="584" t="s">
        <v>237</v>
      </c>
      <c r="F21" s="581" t="s">
        <v>237</v>
      </c>
      <c r="G21" s="581" t="s">
        <v>237</v>
      </c>
      <c r="H21" s="581" t="s">
        <v>237</v>
      </c>
      <c r="I21" s="581" t="s">
        <v>237</v>
      </c>
      <c r="J21" s="581" t="s">
        <v>237</v>
      </c>
      <c r="K21" s="581" t="s">
        <v>237</v>
      </c>
      <c r="L21" s="581" t="s">
        <v>237</v>
      </c>
      <c r="M21" s="581" t="s">
        <v>237</v>
      </c>
      <c r="N21" s="581" t="s">
        <v>237</v>
      </c>
      <c r="O21" s="581" t="s">
        <v>237</v>
      </c>
      <c r="P21" s="581" t="s">
        <v>237</v>
      </c>
      <c r="Q21" s="581" t="s">
        <v>237</v>
      </c>
      <c r="R21" s="581" t="s">
        <v>237</v>
      </c>
      <c r="S21" s="581" t="s">
        <v>237</v>
      </c>
      <c r="T21" s="581" t="s">
        <v>237</v>
      </c>
      <c r="U21" s="581" t="s">
        <v>237</v>
      </c>
      <c r="V21" s="581" t="s">
        <v>237</v>
      </c>
      <c r="W21" s="581" t="s">
        <v>237</v>
      </c>
      <c r="X21" s="581" t="s">
        <v>237</v>
      </c>
      <c r="Y21" s="581" t="s">
        <v>237</v>
      </c>
      <c r="Z21" s="581" t="s">
        <v>237</v>
      </c>
      <c r="AA21" s="581" t="s">
        <v>237</v>
      </c>
    </row>
    <row r="22" spans="1:27" x14ac:dyDescent="0.2">
      <c r="A22" s="581" t="s">
        <v>66</v>
      </c>
      <c r="B22" s="581" t="s">
        <v>232</v>
      </c>
      <c r="C22" s="581" t="s">
        <v>233</v>
      </c>
      <c r="D22" s="587" t="s">
        <v>234</v>
      </c>
      <c r="E22" s="584">
        <v>0</v>
      </c>
      <c r="F22" s="581">
        <v>7</v>
      </c>
      <c r="G22" s="581">
        <v>34548</v>
      </c>
      <c r="H22" s="581">
        <v>2069</v>
      </c>
      <c r="I22" s="581">
        <v>0</v>
      </c>
      <c r="J22" s="581">
        <v>15</v>
      </c>
      <c r="K22" s="581">
        <v>0</v>
      </c>
      <c r="L22" s="581">
        <v>0</v>
      </c>
      <c r="M22" s="581">
        <v>0</v>
      </c>
      <c r="N22" s="581">
        <v>0</v>
      </c>
      <c r="O22" s="581">
        <v>47</v>
      </c>
      <c r="P22" s="581">
        <v>-124</v>
      </c>
      <c r="Q22" s="581">
        <v>2</v>
      </c>
      <c r="R22" s="581">
        <v>0</v>
      </c>
      <c r="S22" s="581">
        <v>0</v>
      </c>
      <c r="T22" s="581">
        <v>0</v>
      </c>
      <c r="U22" s="581">
        <v>0</v>
      </c>
      <c r="V22" s="581">
        <v>0</v>
      </c>
      <c r="W22" s="581">
        <v>0</v>
      </c>
      <c r="X22" s="581">
        <v>0</v>
      </c>
      <c r="Y22" s="581">
        <v>1682</v>
      </c>
      <c r="Z22" s="581">
        <v>438</v>
      </c>
      <c r="AA22" s="581">
        <v>0</v>
      </c>
    </row>
    <row r="23" spans="1:27" x14ac:dyDescent="0.2">
      <c r="A23" s="581" t="s">
        <v>66</v>
      </c>
      <c r="B23" s="581" t="s">
        <v>232</v>
      </c>
      <c r="C23" s="581" t="s">
        <v>233</v>
      </c>
      <c r="D23" s="587" t="s">
        <v>235</v>
      </c>
      <c r="E23" s="584">
        <v>-58</v>
      </c>
      <c r="F23" s="581">
        <v>-10</v>
      </c>
      <c r="G23" s="581">
        <v>22340</v>
      </c>
      <c r="H23" s="581">
        <v>0</v>
      </c>
      <c r="I23" s="581">
        <v>0</v>
      </c>
      <c r="J23" s="581">
        <v>0</v>
      </c>
      <c r="K23" s="581">
        <v>0</v>
      </c>
      <c r="L23" s="581">
        <v>0</v>
      </c>
      <c r="M23" s="581">
        <v>0</v>
      </c>
      <c r="N23" s="581">
        <v>0</v>
      </c>
      <c r="O23" s="581">
        <v>1349</v>
      </c>
      <c r="P23" s="581">
        <v>-222</v>
      </c>
      <c r="Q23" s="581">
        <v>69</v>
      </c>
      <c r="R23" s="581">
        <v>0</v>
      </c>
      <c r="S23" s="581">
        <v>0</v>
      </c>
      <c r="T23" s="581">
        <v>0</v>
      </c>
      <c r="U23" s="581">
        <v>0</v>
      </c>
      <c r="V23" s="581">
        <v>0</v>
      </c>
      <c r="W23" s="581">
        <v>0</v>
      </c>
      <c r="X23" s="581">
        <v>0</v>
      </c>
      <c r="Y23" s="581">
        <v>0</v>
      </c>
      <c r="Z23" s="581">
        <v>241</v>
      </c>
      <c r="AA23" s="581">
        <v>0</v>
      </c>
    </row>
    <row r="24" spans="1:27" x14ac:dyDescent="0.2">
      <c r="A24" s="581" t="s">
        <v>66</v>
      </c>
      <c r="B24" s="581" t="s">
        <v>232</v>
      </c>
      <c r="C24" s="581" t="s">
        <v>233</v>
      </c>
      <c r="D24" s="587" t="s">
        <v>236</v>
      </c>
      <c r="E24" s="584">
        <v>58</v>
      </c>
      <c r="F24" s="581">
        <v>17</v>
      </c>
      <c r="G24" s="581">
        <v>12208</v>
      </c>
      <c r="H24" s="581">
        <v>2069</v>
      </c>
      <c r="I24" s="581">
        <v>0</v>
      </c>
      <c r="J24" s="581">
        <v>15</v>
      </c>
      <c r="K24" s="581">
        <v>0</v>
      </c>
      <c r="L24" s="581">
        <v>0</v>
      </c>
      <c r="M24" s="581">
        <v>0</v>
      </c>
      <c r="N24" s="581">
        <v>0</v>
      </c>
      <c r="O24" s="581">
        <v>-1302</v>
      </c>
      <c r="P24" s="581">
        <v>98</v>
      </c>
      <c r="Q24" s="581">
        <v>-67</v>
      </c>
      <c r="R24" s="581">
        <v>0</v>
      </c>
      <c r="S24" s="581">
        <v>0</v>
      </c>
      <c r="T24" s="581">
        <v>0</v>
      </c>
      <c r="U24" s="581">
        <v>0</v>
      </c>
      <c r="V24" s="581">
        <v>0</v>
      </c>
      <c r="W24" s="581">
        <v>0</v>
      </c>
      <c r="X24" s="581">
        <v>0</v>
      </c>
      <c r="Y24" s="581">
        <v>1682</v>
      </c>
      <c r="Z24" s="581">
        <v>197</v>
      </c>
      <c r="AA24" s="581">
        <v>0</v>
      </c>
    </row>
    <row r="25" spans="1:27" x14ac:dyDescent="0.2">
      <c r="A25" s="581"/>
      <c r="B25" s="581"/>
      <c r="C25" s="581"/>
      <c r="D25" s="587"/>
      <c r="E25" s="584" t="s">
        <v>237</v>
      </c>
      <c r="F25" s="581" t="s">
        <v>237</v>
      </c>
      <c r="G25" s="581" t="s">
        <v>237</v>
      </c>
      <c r="H25" s="581" t="s">
        <v>237</v>
      </c>
      <c r="I25" s="581" t="s">
        <v>237</v>
      </c>
      <c r="J25" s="581" t="s">
        <v>237</v>
      </c>
      <c r="K25" s="581" t="s">
        <v>237</v>
      </c>
      <c r="L25" s="581" t="s">
        <v>237</v>
      </c>
      <c r="M25" s="581" t="s">
        <v>237</v>
      </c>
      <c r="N25" s="581" t="s">
        <v>237</v>
      </c>
      <c r="O25" s="581" t="s">
        <v>237</v>
      </c>
      <c r="P25" s="581" t="s">
        <v>237</v>
      </c>
      <c r="Q25" s="581" t="s">
        <v>237</v>
      </c>
      <c r="R25" s="581" t="s">
        <v>237</v>
      </c>
      <c r="S25" s="581" t="s">
        <v>237</v>
      </c>
      <c r="T25" s="581" t="s">
        <v>237</v>
      </c>
      <c r="U25" s="581" t="s">
        <v>237</v>
      </c>
      <c r="V25" s="581" t="s">
        <v>237</v>
      </c>
      <c r="W25" s="581" t="s">
        <v>237</v>
      </c>
      <c r="X25" s="581" t="s">
        <v>237</v>
      </c>
      <c r="Y25" s="581" t="s">
        <v>237</v>
      </c>
      <c r="Z25" s="581" t="s">
        <v>237</v>
      </c>
      <c r="AA25" s="581" t="s">
        <v>237</v>
      </c>
    </row>
    <row r="26" spans="1:27" x14ac:dyDescent="0.2">
      <c r="A26" s="581" t="s">
        <v>68</v>
      </c>
      <c r="B26" s="581" t="s">
        <v>232</v>
      </c>
      <c r="C26" s="581" t="s">
        <v>233</v>
      </c>
      <c r="D26" s="587" t="s">
        <v>234</v>
      </c>
      <c r="E26" s="584">
        <v>0</v>
      </c>
      <c r="F26" s="581">
        <v>62</v>
      </c>
      <c r="G26" s="581">
        <v>33187</v>
      </c>
      <c r="H26" s="581">
        <v>0</v>
      </c>
      <c r="I26" s="581">
        <v>0</v>
      </c>
      <c r="J26" s="581">
        <v>0</v>
      </c>
      <c r="K26" s="581">
        <v>0</v>
      </c>
      <c r="L26" s="581">
        <v>0</v>
      </c>
      <c r="M26" s="581">
        <v>0</v>
      </c>
      <c r="N26" s="581">
        <v>0</v>
      </c>
      <c r="O26" s="581">
        <v>320</v>
      </c>
      <c r="P26" s="581">
        <v>200</v>
      </c>
      <c r="Q26" s="581">
        <v>0</v>
      </c>
      <c r="R26" s="581">
        <v>0</v>
      </c>
      <c r="S26" s="581">
        <v>7</v>
      </c>
      <c r="T26" s="581">
        <v>0</v>
      </c>
      <c r="U26" s="581">
        <v>122</v>
      </c>
      <c r="V26" s="581">
        <v>0</v>
      </c>
      <c r="W26" s="581">
        <v>0</v>
      </c>
      <c r="X26" s="581">
        <v>0</v>
      </c>
      <c r="Y26" s="581">
        <v>889</v>
      </c>
      <c r="Z26" s="581">
        <v>-576</v>
      </c>
      <c r="AA26" s="581">
        <v>0</v>
      </c>
    </row>
    <row r="27" spans="1:27" x14ac:dyDescent="0.2">
      <c r="A27" s="581" t="s">
        <v>68</v>
      </c>
      <c r="B27" s="581" t="s">
        <v>232</v>
      </c>
      <c r="C27" s="581" t="s">
        <v>233</v>
      </c>
      <c r="D27" s="587" t="s">
        <v>235</v>
      </c>
      <c r="E27" s="584">
        <v>-266</v>
      </c>
      <c r="F27" s="581">
        <v>-186</v>
      </c>
      <c r="G27" s="581">
        <v>16938</v>
      </c>
      <c r="H27" s="581">
        <v>0</v>
      </c>
      <c r="I27" s="581">
        <v>0</v>
      </c>
      <c r="J27" s="581">
        <v>0</v>
      </c>
      <c r="K27" s="581">
        <v>0</v>
      </c>
      <c r="L27" s="581">
        <v>0</v>
      </c>
      <c r="M27" s="581">
        <v>0</v>
      </c>
      <c r="N27" s="581">
        <v>0</v>
      </c>
      <c r="O27" s="581">
        <v>-114</v>
      </c>
      <c r="P27" s="581">
        <v>-34</v>
      </c>
      <c r="Q27" s="581">
        <v>78</v>
      </c>
      <c r="R27" s="581">
        <v>0</v>
      </c>
      <c r="S27" s="581">
        <v>-6</v>
      </c>
      <c r="T27" s="581">
        <v>0</v>
      </c>
      <c r="U27" s="581">
        <v>0</v>
      </c>
      <c r="V27" s="581">
        <v>0</v>
      </c>
      <c r="W27" s="581">
        <v>0</v>
      </c>
      <c r="X27" s="581">
        <v>0</v>
      </c>
      <c r="Y27" s="581">
        <v>0</v>
      </c>
      <c r="Z27" s="581">
        <v>-273</v>
      </c>
      <c r="AA27" s="581">
        <v>31</v>
      </c>
    </row>
    <row r="28" spans="1:27" x14ac:dyDescent="0.2">
      <c r="A28" s="581" t="s">
        <v>68</v>
      </c>
      <c r="B28" s="581" t="s">
        <v>232</v>
      </c>
      <c r="C28" s="581" t="s">
        <v>233</v>
      </c>
      <c r="D28" s="587" t="s">
        <v>236</v>
      </c>
      <c r="E28" s="584">
        <v>266</v>
      </c>
      <c r="F28" s="581">
        <v>248</v>
      </c>
      <c r="G28" s="581">
        <v>16249</v>
      </c>
      <c r="H28" s="581">
        <v>0</v>
      </c>
      <c r="I28" s="581">
        <v>0</v>
      </c>
      <c r="J28" s="581">
        <v>0</v>
      </c>
      <c r="K28" s="581">
        <v>0</v>
      </c>
      <c r="L28" s="581">
        <v>0</v>
      </c>
      <c r="M28" s="581">
        <v>0</v>
      </c>
      <c r="N28" s="581">
        <v>0</v>
      </c>
      <c r="O28" s="581">
        <v>434</v>
      </c>
      <c r="P28" s="581">
        <v>234</v>
      </c>
      <c r="Q28" s="581">
        <v>-78</v>
      </c>
      <c r="R28" s="581">
        <v>0</v>
      </c>
      <c r="S28" s="581">
        <v>13</v>
      </c>
      <c r="T28" s="581">
        <v>0</v>
      </c>
      <c r="U28" s="581">
        <v>122</v>
      </c>
      <c r="V28" s="581">
        <v>0</v>
      </c>
      <c r="W28" s="581">
        <v>0</v>
      </c>
      <c r="X28" s="581">
        <v>0</v>
      </c>
      <c r="Y28" s="581">
        <v>889</v>
      </c>
      <c r="Z28" s="581">
        <v>-303</v>
      </c>
      <c r="AA28" s="581">
        <v>-31</v>
      </c>
    </row>
    <row r="29" spans="1:27" x14ac:dyDescent="0.2">
      <c r="A29" s="581"/>
      <c r="B29" s="581"/>
      <c r="C29" s="581"/>
      <c r="D29" s="587"/>
      <c r="E29" s="584" t="s">
        <v>237</v>
      </c>
      <c r="F29" s="581" t="s">
        <v>237</v>
      </c>
      <c r="G29" s="581" t="s">
        <v>237</v>
      </c>
      <c r="H29" s="581" t="s">
        <v>237</v>
      </c>
      <c r="I29" s="581" t="s">
        <v>237</v>
      </c>
      <c r="J29" s="581" t="s">
        <v>237</v>
      </c>
      <c r="K29" s="581" t="s">
        <v>237</v>
      </c>
      <c r="L29" s="581" t="s">
        <v>237</v>
      </c>
      <c r="M29" s="581" t="s">
        <v>237</v>
      </c>
      <c r="N29" s="581" t="s">
        <v>237</v>
      </c>
      <c r="O29" s="581" t="s">
        <v>237</v>
      </c>
      <c r="P29" s="581" t="s">
        <v>237</v>
      </c>
      <c r="Q29" s="581" t="s">
        <v>237</v>
      </c>
      <c r="R29" s="581" t="s">
        <v>237</v>
      </c>
      <c r="S29" s="581" t="s">
        <v>237</v>
      </c>
      <c r="T29" s="581" t="s">
        <v>237</v>
      </c>
      <c r="U29" s="581" t="s">
        <v>237</v>
      </c>
      <c r="V29" s="581" t="s">
        <v>237</v>
      </c>
      <c r="W29" s="581" t="s">
        <v>237</v>
      </c>
      <c r="X29" s="581" t="s">
        <v>237</v>
      </c>
      <c r="Y29" s="581" t="s">
        <v>237</v>
      </c>
      <c r="Z29" s="581" t="s">
        <v>237</v>
      </c>
      <c r="AA29" s="581" t="s">
        <v>237</v>
      </c>
    </row>
    <row r="30" spans="1:27" x14ac:dyDescent="0.2">
      <c r="A30" s="581" t="s">
        <v>70</v>
      </c>
      <c r="B30" s="581" t="s">
        <v>232</v>
      </c>
      <c r="C30" s="581" t="s">
        <v>233</v>
      </c>
      <c r="D30" s="587" t="s">
        <v>234</v>
      </c>
      <c r="E30" s="584">
        <v>0</v>
      </c>
      <c r="F30" s="581">
        <v>19</v>
      </c>
      <c r="G30" s="581">
        <v>24397</v>
      </c>
      <c r="H30" s="581">
        <v>0</v>
      </c>
      <c r="I30" s="581">
        <v>0</v>
      </c>
      <c r="J30" s="581">
        <v>0</v>
      </c>
      <c r="K30" s="581">
        <v>0</v>
      </c>
      <c r="L30" s="581">
        <v>0</v>
      </c>
      <c r="M30" s="581">
        <v>0</v>
      </c>
      <c r="N30" s="581">
        <v>0</v>
      </c>
      <c r="O30" s="581">
        <v>20</v>
      </c>
      <c r="P30" s="581">
        <v>96</v>
      </c>
      <c r="Q30" s="581">
        <v>0</v>
      </c>
      <c r="R30" s="581">
        <v>0</v>
      </c>
      <c r="S30" s="581">
        <v>175</v>
      </c>
      <c r="T30" s="581">
        <v>0</v>
      </c>
      <c r="U30" s="581">
        <v>0</v>
      </c>
      <c r="V30" s="581">
        <v>0</v>
      </c>
      <c r="W30" s="581">
        <v>0</v>
      </c>
      <c r="X30" s="581">
        <v>0</v>
      </c>
      <c r="Y30" s="581">
        <v>430</v>
      </c>
      <c r="Z30" s="581">
        <v>-218</v>
      </c>
      <c r="AA30" s="581">
        <v>0</v>
      </c>
    </row>
    <row r="31" spans="1:27" x14ac:dyDescent="0.2">
      <c r="A31" s="581" t="s">
        <v>70</v>
      </c>
      <c r="B31" s="581" t="s">
        <v>232</v>
      </c>
      <c r="C31" s="581" t="s">
        <v>233</v>
      </c>
      <c r="D31" s="587" t="s">
        <v>235</v>
      </c>
      <c r="E31" s="584">
        <v>-287</v>
      </c>
      <c r="F31" s="581">
        <v>-25</v>
      </c>
      <c r="G31" s="581">
        <v>15749</v>
      </c>
      <c r="H31" s="581">
        <v>0</v>
      </c>
      <c r="I31" s="581">
        <v>0</v>
      </c>
      <c r="J31" s="581">
        <v>0</v>
      </c>
      <c r="K31" s="581">
        <v>0</v>
      </c>
      <c r="L31" s="581">
        <v>0</v>
      </c>
      <c r="M31" s="581">
        <v>0</v>
      </c>
      <c r="N31" s="581">
        <v>0</v>
      </c>
      <c r="O31" s="581">
        <v>-47</v>
      </c>
      <c r="P31" s="581">
        <v>36</v>
      </c>
      <c r="Q31" s="581">
        <v>47</v>
      </c>
      <c r="R31" s="581">
        <v>0</v>
      </c>
      <c r="S31" s="581">
        <v>92</v>
      </c>
      <c r="T31" s="581">
        <v>0</v>
      </c>
      <c r="U31" s="581">
        <v>0</v>
      </c>
      <c r="V31" s="581">
        <v>0</v>
      </c>
      <c r="W31" s="581">
        <v>0</v>
      </c>
      <c r="X31" s="581">
        <v>0</v>
      </c>
      <c r="Y31" s="581">
        <v>0</v>
      </c>
      <c r="Z31" s="581">
        <v>-22</v>
      </c>
      <c r="AA31" s="581">
        <v>21</v>
      </c>
    </row>
    <row r="32" spans="1:27" x14ac:dyDescent="0.2">
      <c r="A32" s="581" t="s">
        <v>70</v>
      </c>
      <c r="B32" s="581" t="s">
        <v>232</v>
      </c>
      <c r="C32" s="581" t="s">
        <v>233</v>
      </c>
      <c r="D32" s="587" t="s">
        <v>236</v>
      </c>
      <c r="E32" s="584">
        <v>287</v>
      </c>
      <c r="F32" s="581">
        <v>44</v>
      </c>
      <c r="G32" s="581">
        <v>8648</v>
      </c>
      <c r="H32" s="581">
        <v>0</v>
      </c>
      <c r="I32" s="581">
        <v>0</v>
      </c>
      <c r="J32" s="581">
        <v>0</v>
      </c>
      <c r="K32" s="581">
        <v>0</v>
      </c>
      <c r="L32" s="581">
        <v>0</v>
      </c>
      <c r="M32" s="581">
        <v>0</v>
      </c>
      <c r="N32" s="581">
        <v>0</v>
      </c>
      <c r="O32" s="581">
        <v>67</v>
      </c>
      <c r="P32" s="581">
        <v>60</v>
      </c>
      <c r="Q32" s="581">
        <v>-47</v>
      </c>
      <c r="R32" s="581">
        <v>0</v>
      </c>
      <c r="S32" s="581">
        <v>83</v>
      </c>
      <c r="T32" s="581">
        <v>0</v>
      </c>
      <c r="U32" s="581">
        <v>0</v>
      </c>
      <c r="V32" s="581">
        <v>0</v>
      </c>
      <c r="W32" s="581">
        <v>0</v>
      </c>
      <c r="X32" s="581">
        <v>0</v>
      </c>
      <c r="Y32" s="581">
        <v>430</v>
      </c>
      <c r="Z32" s="581">
        <v>-196</v>
      </c>
      <c r="AA32" s="581">
        <v>-21</v>
      </c>
    </row>
    <row r="33" spans="1:27" x14ac:dyDescent="0.2">
      <c r="A33" s="581"/>
      <c r="B33" s="581"/>
      <c r="C33" s="581"/>
      <c r="D33" s="587"/>
      <c r="E33" s="584" t="s">
        <v>237</v>
      </c>
      <c r="F33" s="581" t="s">
        <v>237</v>
      </c>
      <c r="G33" s="581" t="s">
        <v>237</v>
      </c>
      <c r="H33" s="581" t="s">
        <v>237</v>
      </c>
      <c r="I33" s="581" t="s">
        <v>237</v>
      </c>
      <c r="J33" s="581" t="s">
        <v>237</v>
      </c>
      <c r="K33" s="581" t="s">
        <v>237</v>
      </c>
      <c r="L33" s="581" t="s">
        <v>237</v>
      </c>
      <c r="M33" s="581" t="s">
        <v>237</v>
      </c>
      <c r="N33" s="581" t="s">
        <v>237</v>
      </c>
      <c r="O33" s="581" t="s">
        <v>237</v>
      </c>
      <c r="P33" s="581" t="s">
        <v>237</v>
      </c>
      <c r="Q33" s="581" t="s">
        <v>237</v>
      </c>
      <c r="R33" s="581" t="s">
        <v>237</v>
      </c>
      <c r="S33" s="581" t="s">
        <v>237</v>
      </c>
      <c r="T33" s="581" t="s">
        <v>237</v>
      </c>
      <c r="U33" s="581" t="s">
        <v>237</v>
      </c>
      <c r="V33" s="581" t="s">
        <v>237</v>
      </c>
      <c r="W33" s="581" t="s">
        <v>237</v>
      </c>
      <c r="X33" s="581" t="s">
        <v>237</v>
      </c>
      <c r="Y33" s="581" t="s">
        <v>237</v>
      </c>
      <c r="Z33" s="581" t="s">
        <v>237</v>
      </c>
      <c r="AA33" s="581" t="s">
        <v>237</v>
      </c>
    </row>
    <row r="34" spans="1:27" x14ac:dyDescent="0.2">
      <c r="A34" s="581" t="s">
        <v>72</v>
      </c>
      <c r="B34" s="581" t="s">
        <v>232</v>
      </c>
      <c r="C34" s="581" t="s">
        <v>233</v>
      </c>
      <c r="D34" s="587" t="s">
        <v>234</v>
      </c>
      <c r="E34" s="584">
        <v>65</v>
      </c>
      <c r="F34" s="581">
        <v>87</v>
      </c>
      <c r="G34" s="581">
        <v>7998</v>
      </c>
      <c r="H34" s="581">
        <v>0</v>
      </c>
      <c r="I34" s="581">
        <v>0</v>
      </c>
      <c r="J34" s="581">
        <v>2</v>
      </c>
      <c r="K34" s="581">
        <v>0</v>
      </c>
      <c r="L34" s="581">
        <v>0</v>
      </c>
      <c r="M34" s="581">
        <v>0</v>
      </c>
      <c r="N34" s="581">
        <v>0</v>
      </c>
      <c r="O34" s="581">
        <v>-1</v>
      </c>
      <c r="P34" s="581">
        <v>156</v>
      </c>
      <c r="Q34" s="581">
        <v>0</v>
      </c>
      <c r="R34" s="581">
        <v>0</v>
      </c>
      <c r="S34" s="581">
        <v>0</v>
      </c>
      <c r="T34" s="581">
        <v>0</v>
      </c>
      <c r="U34" s="581">
        <v>0</v>
      </c>
      <c r="V34" s="581">
        <v>0</v>
      </c>
      <c r="W34" s="581">
        <v>0</v>
      </c>
      <c r="X34" s="581">
        <v>0</v>
      </c>
      <c r="Y34" s="581">
        <v>475</v>
      </c>
      <c r="Z34" s="581">
        <v>-9</v>
      </c>
      <c r="AA34" s="581">
        <v>0</v>
      </c>
    </row>
    <row r="35" spans="1:27" x14ac:dyDescent="0.2">
      <c r="A35" s="581" t="s">
        <v>72</v>
      </c>
      <c r="B35" s="581" t="s">
        <v>232</v>
      </c>
      <c r="C35" s="581" t="s">
        <v>233</v>
      </c>
      <c r="D35" s="587" t="s">
        <v>235</v>
      </c>
      <c r="E35" s="584">
        <v>31</v>
      </c>
      <c r="F35" s="581">
        <v>28</v>
      </c>
      <c r="G35" s="581">
        <v>4887</v>
      </c>
      <c r="H35" s="581">
        <v>0</v>
      </c>
      <c r="I35" s="581">
        <v>0</v>
      </c>
      <c r="J35" s="581">
        <v>0</v>
      </c>
      <c r="K35" s="581">
        <v>0</v>
      </c>
      <c r="L35" s="581">
        <v>0</v>
      </c>
      <c r="M35" s="581">
        <v>0</v>
      </c>
      <c r="N35" s="581">
        <v>0</v>
      </c>
      <c r="O35" s="581">
        <v>-14</v>
      </c>
      <c r="P35" s="581">
        <v>174</v>
      </c>
      <c r="Q35" s="581">
        <v>12</v>
      </c>
      <c r="R35" s="581">
        <v>0</v>
      </c>
      <c r="S35" s="581">
        <v>0</v>
      </c>
      <c r="T35" s="581">
        <v>0</v>
      </c>
      <c r="U35" s="581">
        <v>0</v>
      </c>
      <c r="V35" s="581">
        <v>0</v>
      </c>
      <c r="W35" s="581">
        <v>0</v>
      </c>
      <c r="X35" s="581">
        <v>0</v>
      </c>
      <c r="Y35" s="581">
        <v>0</v>
      </c>
      <c r="Z35" s="581">
        <v>-8</v>
      </c>
      <c r="AA35" s="581">
        <v>7</v>
      </c>
    </row>
    <row r="36" spans="1:27" x14ac:dyDescent="0.2">
      <c r="A36" s="581" t="s">
        <v>72</v>
      </c>
      <c r="B36" s="581" t="s">
        <v>232</v>
      </c>
      <c r="C36" s="581" t="s">
        <v>233</v>
      </c>
      <c r="D36" s="587" t="s">
        <v>236</v>
      </c>
      <c r="E36" s="584">
        <v>34</v>
      </c>
      <c r="F36" s="581">
        <v>59</v>
      </c>
      <c r="G36" s="581">
        <v>3111</v>
      </c>
      <c r="H36" s="581">
        <v>0</v>
      </c>
      <c r="I36" s="581">
        <v>0</v>
      </c>
      <c r="J36" s="581">
        <v>2</v>
      </c>
      <c r="K36" s="581">
        <v>0</v>
      </c>
      <c r="L36" s="581">
        <v>0</v>
      </c>
      <c r="M36" s="581">
        <v>0</v>
      </c>
      <c r="N36" s="581">
        <v>0</v>
      </c>
      <c r="O36" s="581">
        <v>13</v>
      </c>
      <c r="P36" s="581">
        <v>-18</v>
      </c>
      <c r="Q36" s="581">
        <v>-12</v>
      </c>
      <c r="R36" s="581">
        <v>0</v>
      </c>
      <c r="S36" s="581">
        <v>0</v>
      </c>
      <c r="T36" s="581">
        <v>0</v>
      </c>
      <c r="U36" s="581">
        <v>0</v>
      </c>
      <c r="V36" s="581">
        <v>0</v>
      </c>
      <c r="W36" s="581">
        <v>0</v>
      </c>
      <c r="X36" s="581">
        <v>0</v>
      </c>
      <c r="Y36" s="581">
        <v>475</v>
      </c>
      <c r="Z36" s="581">
        <v>-1</v>
      </c>
      <c r="AA36" s="581">
        <v>-7</v>
      </c>
    </row>
    <row r="37" spans="1:27" x14ac:dyDescent="0.2">
      <c r="A37" s="581"/>
      <c r="B37" s="581"/>
      <c r="C37" s="581"/>
      <c r="D37" s="587"/>
      <c r="E37" s="584" t="s">
        <v>237</v>
      </c>
      <c r="F37" s="581" t="s">
        <v>237</v>
      </c>
      <c r="G37" s="581" t="s">
        <v>237</v>
      </c>
      <c r="H37" s="581" t="s">
        <v>237</v>
      </c>
      <c r="I37" s="581" t="s">
        <v>237</v>
      </c>
      <c r="J37" s="581" t="s">
        <v>237</v>
      </c>
      <c r="K37" s="581" t="s">
        <v>237</v>
      </c>
      <c r="L37" s="581" t="s">
        <v>237</v>
      </c>
      <c r="M37" s="581" t="s">
        <v>237</v>
      </c>
      <c r="N37" s="581" t="s">
        <v>237</v>
      </c>
      <c r="O37" s="581" t="s">
        <v>237</v>
      </c>
      <c r="P37" s="581" t="s">
        <v>237</v>
      </c>
      <c r="Q37" s="581" t="s">
        <v>237</v>
      </c>
      <c r="R37" s="581" t="s">
        <v>237</v>
      </c>
      <c r="S37" s="581" t="s">
        <v>237</v>
      </c>
      <c r="T37" s="581" t="s">
        <v>237</v>
      </c>
      <c r="U37" s="581" t="s">
        <v>237</v>
      </c>
      <c r="V37" s="581" t="s">
        <v>237</v>
      </c>
      <c r="W37" s="581" t="s">
        <v>237</v>
      </c>
      <c r="X37" s="581" t="s">
        <v>237</v>
      </c>
      <c r="Y37" s="581" t="s">
        <v>237</v>
      </c>
      <c r="Z37" s="581" t="s">
        <v>237</v>
      </c>
      <c r="AA37" s="581" t="s">
        <v>237</v>
      </c>
    </row>
    <row r="38" spans="1:27" x14ac:dyDescent="0.2">
      <c r="A38" s="581" t="s">
        <v>74</v>
      </c>
      <c r="B38" s="581" t="s">
        <v>232</v>
      </c>
      <c r="C38" s="581" t="s">
        <v>233</v>
      </c>
      <c r="D38" s="587" t="s">
        <v>234</v>
      </c>
      <c r="E38" s="584">
        <v>506</v>
      </c>
      <c r="F38" s="581">
        <v>61</v>
      </c>
      <c r="G38" s="581">
        <v>22062</v>
      </c>
      <c r="H38" s="581">
        <v>0</v>
      </c>
      <c r="I38" s="581">
        <v>0</v>
      </c>
      <c r="J38" s="581">
        <v>205</v>
      </c>
      <c r="K38" s="581">
        <v>0</v>
      </c>
      <c r="L38" s="581">
        <v>0</v>
      </c>
      <c r="M38" s="581">
        <v>0</v>
      </c>
      <c r="N38" s="581">
        <v>0</v>
      </c>
      <c r="O38" s="581">
        <v>635</v>
      </c>
      <c r="P38" s="581">
        <v>-54</v>
      </c>
      <c r="Q38" s="581">
        <v>2</v>
      </c>
      <c r="R38" s="581">
        <v>0</v>
      </c>
      <c r="S38" s="581">
        <v>108</v>
      </c>
      <c r="T38" s="581">
        <v>0</v>
      </c>
      <c r="U38" s="581">
        <v>0</v>
      </c>
      <c r="V38" s="581">
        <v>0</v>
      </c>
      <c r="W38" s="581">
        <v>0</v>
      </c>
      <c r="X38" s="581">
        <v>0</v>
      </c>
      <c r="Y38" s="581">
        <v>285</v>
      </c>
      <c r="Z38" s="581">
        <v>174</v>
      </c>
      <c r="AA38" s="581">
        <v>0</v>
      </c>
    </row>
    <row r="39" spans="1:27" x14ac:dyDescent="0.2">
      <c r="A39" s="581" t="s">
        <v>74</v>
      </c>
      <c r="B39" s="581" t="s">
        <v>232</v>
      </c>
      <c r="C39" s="581" t="s">
        <v>233</v>
      </c>
      <c r="D39" s="587" t="s">
        <v>235</v>
      </c>
      <c r="E39" s="584">
        <v>201</v>
      </c>
      <c r="F39" s="581">
        <v>-75</v>
      </c>
      <c r="G39" s="581">
        <v>11810</v>
      </c>
      <c r="H39" s="581">
        <v>0</v>
      </c>
      <c r="I39" s="581">
        <v>0</v>
      </c>
      <c r="J39" s="581">
        <v>0</v>
      </c>
      <c r="K39" s="581">
        <v>0</v>
      </c>
      <c r="L39" s="581">
        <v>0</v>
      </c>
      <c r="M39" s="581">
        <v>0</v>
      </c>
      <c r="N39" s="581">
        <v>0</v>
      </c>
      <c r="O39" s="581">
        <v>87</v>
      </c>
      <c r="P39" s="581">
        <v>84</v>
      </c>
      <c r="Q39" s="581">
        <v>37</v>
      </c>
      <c r="R39" s="581">
        <v>0</v>
      </c>
      <c r="S39" s="581">
        <v>-109</v>
      </c>
      <c r="T39" s="581">
        <v>0</v>
      </c>
      <c r="U39" s="581">
        <v>0</v>
      </c>
      <c r="V39" s="581">
        <v>0</v>
      </c>
      <c r="W39" s="581">
        <v>0</v>
      </c>
      <c r="X39" s="581">
        <v>0</v>
      </c>
      <c r="Y39" s="581">
        <v>0</v>
      </c>
      <c r="Z39" s="581">
        <v>81</v>
      </c>
      <c r="AA39" s="581">
        <v>17</v>
      </c>
    </row>
    <row r="40" spans="1:27" x14ac:dyDescent="0.2">
      <c r="A40" s="581" t="s">
        <v>74</v>
      </c>
      <c r="B40" s="581" t="s">
        <v>232</v>
      </c>
      <c r="C40" s="581" t="s">
        <v>233</v>
      </c>
      <c r="D40" s="587" t="s">
        <v>236</v>
      </c>
      <c r="E40" s="584">
        <v>305</v>
      </c>
      <c r="F40" s="581">
        <v>136</v>
      </c>
      <c r="G40" s="581">
        <v>10252</v>
      </c>
      <c r="H40" s="581">
        <v>0</v>
      </c>
      <c r="I40" s="581">
        <v>0</v>
      </c>
      <c r="J40" s="581">
        <v>205</v>
      </c>
      <c r="K40" s="581">
        <v>0</v>
      </c>
      <c r="L40" s="581">
        <v>0</v>
      </c>
      <c r="M40" s="581">
        <v>0</v>
      </c>
      <c r="N40" s="581">
        <v>0</v>
      </c>
      <c r="O40" s="581">
        <v>548</v>
      </c>
      <c r="P40" s="581">
        <v>-138</v>
      </c>
      <c r="Q40" s="581">
        <v>-35</v>
      </c>
      <c r="R40" s="581">
        <v>0</v>
      </c>
      <c r="S40" s="581">
        <v>217</v>
      </c>
      <c r="T40" s="581">
        <v>0</v>
      </c>
      <c r="U40" s="581">
        <v>0</v>
      </c>
      <c r="V40" s="581">
        <v>0</v>
      </c>
      <c r="W40" s="581">
        <v>0</v>
      </c>
      <c r="X40" s="581">
        <v>0</v>
      </c>
      <c r="Y40" s="581">
        <v>285</v>
      </c>
      <c r="Z40" s="581">
        <v>93</v>
      </c>
      <c r="AA40" s="581">
        <v>-17</v>
      </c>
    </row>
    <row r="41" spans="1:27" x14ac:dyDescent="0.2">
      <c r="A41" s="581"/>
      <c r="B41" s="581"/>
      <c r="C41" s="581"/>
      <c r="D41" s="587"/>
      <c r="E41" s="584" t="s">
        <v>237</v>
      </c>
      <c r="F41" s="581" t="s">
        <v>237</v>
      </c>
      <c r="G41" s="581" t="s">
        <v>237</v>
      </c>
      <c r="H41" s="581" t="s">
        <v>237</v>
      </c>
      <c r="I41" s="581" t="s">
        <v>237</v>
      </c>
      <c r="J41" s="581" t="s">
        <v>237</v>
      </c>
      <c r="K41" s="581" t="s">
        <v>237</v>
      </c>
      <c r="L41" s="581" t="s">
        <v>237</v>
      </c>
      <c r="M41" s="581" t="s">
        <v>237</v>
      </c>
      <c r="N41" s="581" t="s">
        <v>237</v>
      </c>
      <c r="O41" s="581" t="s">
        <v>237</v>
      </c>
      <c r="P41" s="581" t="s">
        <v>237</v>
      </c>
      <c r="Q41" s="581" t="s">
        <v>237</v>
      </c>
      <c r="R41" s="581" t="s">
        <v>237</v>
      </c>
      <c r="S41" s="581" t="s">
        <v>237</v>
      </c>
      <c r="T41" s="581" t="s">
        <v>237</v>
      </c>
      <c r="U41" s="581" t="s">
        <v>237</v>
      </c>
      <c r="V41" s="581" t="s">
        <v>237</v>
      </c>
      <c r="W41" s="581" t="s">
        <v>237</v>
      </c>
      <c r="X41" s="581" t="s">
        <v>237</v>
      </c>
      <c r="Y41" s="581" t="s">
        <v>237</v>
      </c>
      <c r="Z41" s="581" t="s">
        <v>237</v>
      </c>
      <c r="AA41" s="581" t="s">
        <v>237</v>
      </c>
    </row>
    <row r="42" spans="1:27" x14ac:dyDescent="0.2">
      <c r="A42" s="581" t="s">
        <v>76</v>
      </c>
      <c r="B42" s="581" t="s">
        <v>232</v>
      </c>
      <c r="C42" s="581" t="s">
        <v>233</v>
      </c>
      <c r="D42" s="587" t="s">
        <v>234</v>
      </c>
      <c r="E42" s="584">
        <v>6530</v>
      </c>
      <c r="F42" s="581">
        <v>0</v>
      </c>
      <c r="G42" s="581">
        <v>0</v>
      </c>
      <c r="H42" s="581">
        <v>0</v>
      </c>
      <c r="I42" s="581">
        <v>0</v>
      </c>
      <c r="J42" s="581">
        <v>0</v>
      </c>
      <c r="K42" s="581">
        <v>0</v>
      </c>
      <c r="L42" s="581">
        <v>2988</v>
      </c>
      <c r="M42" s="581">
        <v>3175</v>
      </c>
      <c r="N42" s="581">
        <v>0</v>
      </c>
      <c r="O42" s="581">
        <v>552</v>
      </c>
      <c r="P42" s="581">
        <v>0</v>
      </c>
      <c r="Q42" s="581">
        <v>0</v>
      </c>
      <c r="R42" s="581">
        <v>0</v>
      </c>
      <c r="S42" s="581">
        <v>0</v>
      </c>
      <c r="T42" s="581">
        <v>0</v>
      </c>
      <c r="U42" s="581">
        <v>0</v>
      </c>
      <c r="V42" s="581">
        <v>0</v>
      </c>
      <c r="W42" s="581">
        <v>0</v>
      </c>
      <c r="X42" s="581">
        <v>0</v>
      </c>
      <c r="Y42" s="581">
        <v>0</v>
      </c>
      <c r="Z42" s="581">
        <v>182</v>
      </c>
      <c r="AA42" s="581">
        <v>0</v>
      </c>
    </row>
    <row r="43" spans="1:27" x14ac:dyDescent="0.2">
      <c r="A43" s="581" t="s">
        <v>76</v>
      </c>
      <c r="B43" s="581" t="s">
        <v>232</v>
      </c>
      <c r="C43" s="581" t="s">
        <v>233</v>
      </c>
      <c r="D43" s="587" t="s">
        <v>235</v>
      </c>
      <c r="E43" s="584">
        <v>6736</v>
      </c>
      <c r="F43" s="581">
        <v>0</v>
      </c>
      <c r="G43" s="581">
        <v>0</v>
      </c>
      <c r="H43" s="581">
        <v>0</v>
      </c>
      <c r="I43" s="581">
        <v>0</v>
      </c>
      <c r="J43" s="581">
        <v>0</v>
      </c>
      <c r="K43" s="581">
        <v>0</v>
      </c>
      <c r="L43" s="581">
        <v>0</v>
      </c>
      <c r="M43" s="581">
        <v>0</v>
      </c>
      <c r="N43" s="581">
        <v>0</v>
      </c>
      <c r="O43" s="581">
        <v>223</v>
      </c>
      <c r="P43" s="581">
        <v>0</v>
      </c>
      <c r="Q43" s="581">
        <v>76</v>
      </c>
      <c r="R43" s="581">
        <v>0</v>
      </c>
      <c r="S43" s="581">
        <v>0</v>
      </c>
      <c r="T43" s="581">
        <v>0</v>
      </c>
      <c r="U43" s="581">
        <v>0</v>
      </c>
      <c r="V43" s="581">
        <v>0</v>
      </c>
      <c r="W43" s="581">
        <v>0</v>
      </c>
      <c r="X43" s="581">
        <v>0</v>
      </c>
      <c r="Y43" s="581">
        <v>0</v>
      </c>
      <c r="Z43" s="581">
        <v>0</v>
      </c>
      <c r="AA43" s="581">
        <v>-133</v>
      </c>
    </row>
    <row r="44" spans="1:27" x14ac:dyDescent="0.2">
      <c r="A44" s="581" t="s">
        <v>76</v>
      </c>
      <c r="B44" s="581" t="s">
        <v>232</v>
      </c>
      <c r="C44" s="581" t="s">
        <v>233</v>
      </c>
      <c r="D44" s="587" t="s">
        <v>236</v>
      </c>
      <c r="E44" s="584">
        <v>-206</v>
      </c>
      <c r="F44" s="581">
        <v>0</v>
      </c>
      <c r="G44" s="581">
        <v>0</v>
      </c>
      <c r="H44" s="581">
        <v>0</v>
      </c>
      <c r="I44" s="581">
        <v>0</v>
      </c>
      <c r="J44" s="581">
        <v>0</v>
      </c>
      <c r="K44" s="581">
        <v>0</v>
      </c>
      <c r="L44" s="581">
        <v>2988</v>
      </c>
      <c r="M44" s="581">
        <v>3175</v>
      </c>
      <c r="N44" s="581">
        <v>0</v>
      </c>
      <c r="O44" s="581">
        <v>329</v>
      </c>
      <c r="P44" s="581">
        <v>0</v>
      </c>
      <c r="Q44" s="581">
        <v>-76</v>
      </c>
      <c r="R44" s="581">
        <v>0</v>
      </c>
      <c r="S44" s="581">
        <v>0</v>
      </c>
      <c r="T44" s="581">
        <v>0</v>
      </c>
      <c r="U44" s="581">
        <v>0</v>
      </c>
      <c r="V44" s="581">
        <v>0</v>
      </c>
      <c r="W44" s="581">
        <v>0</v>
      </c>
      <c r="X44" s="581">
        <v>0</v>
      </c>
      <c r="Y44" s="581">
        <v>0</v>
      </c>
      <c r="Z44" s="581">
        <v>182</v>
      </c>
      <c r="AA44" s="581">
        <v>133</v>
      </c>
    </row>
    <row r="45" spans="1:27" x14ac:dyDescent="0.2">
      <c r="A45" s="581"/>
      <c r="B45" s="581"/>
      <c r="C45" s="581"/>
      <c r="D45" s="587"/>
      <c r="E45" s="584" t="s">
        <v>237</v>
      </c>
      <c r="F45" s="581" t="s">
        <v>237</v>
      </c>
      <c r="G45" s="581" t="s">
        <v>237</v>
      </c>
      <c r="H45" s="581" t="s">
        <v>237</v>
      </c>
      <c r="I45" s="581" t="s">
        <v>237</v>
      </c>
      <c r="J45" s="581" t="s">
        <v>237</v>
      </c>
      <c r="K45" s="581" t="s">
        <v>237</v>
      </c>
      <c r="L45" s="581" t="s">
        <v>237</v>
      </c>
      <c r="M45" s="581" t="s">
        <v>237</v>
      </c>
      <c r="N45" s="581" t="s">
        <v>237</v>
      </c>
      <c r="O45" s="581" t="s">
        <v>237</v>
      </c>
      <c r="P45" s="581" t="s">
        <v>237</v>
      </c>
      <c r="Q45" s="581" t="s">
        <v>237</v>
      </c>
      <c r="R45" s="581" t="s">
        <v>237</v>
      </c>
      <c r="S45" s="581" t="s">
        <v>237</v>
      </c>
      <c r="T45" s="581" t="s">
        <v>237</v>
      </c>
      <c r="U45" s="581" t="s">
        <v>237</v>
      </c>
      <c r="V45" s="581" t="s">
        <v>237</v>
      </c>
      <c r="W45" s="581" t="s">
        <v>237</v>
      </c>
      <c r="X45" s="581" t="s">
        <v>237</v>
      </c>
      <c r="Y45" s="581" t="s">
        <v>237</v>
      </c>
      <c r="Z45" s="581" t="s">
        <v>237</v>
      </c>
      <c r="AA45" s="581" t="s">
        <v>237</v>
      </c>
    </row>
    <row r="46" spans="1:27" x14ac:dyDescent="0.2">
      <c r="A46" s="581" t="s">
        <v>78</v>
      </c>
      <c r="B46" s="581" t="s">
        <v>232</v>
      </c>
      <c r="C46" s="581" t="s">
        <v>233</v>
      </c>
      <c r="D46" s="587" t="s">
        <v>234</v>
      </c>
      <c r="E46" s="584">
        <v>171</v>
      </c>
      <c r="F46" s="581">
        <v>0</v>
      </c>
      <c r="G46" s="581">
        <v>9956</v>
      </c>
      <c r="H46" s="581">
        <v>1210</v>
      </c>
      <c r="I46" s="581">
        <v>0</v>
      </c>
      <c r="J46" s="581">
        <v>313</v>
      </c>
      <c r="K46" s="581">
        <v>26211</v>
      </c>
      <c r="L46" s="581">
        <v>0</v>
      </c>
      <c r="M46" s="581">
        <v>0</v>
      </c>
      <c r="N46" s="581">
        <v>0</v>
      </c>
      <c r="O46" s="581">
        <v>841</v>
      </c>
      <c r="P46" s="581">
        <v>-20</v>
      </c>
      <c r="Q46" s="581">
        <v>1</v>
      </c>
      <c r="R46" s="581">
        <v>0</v>
      </c>
      <c r="S46" s="581">
        <v>0</v>
      </c>
      <c r="T46" s="581">
        <v>0</v>
      </c>
      <c r="U46" s="581">
        <v>0</v>
      </c>
      <c r="V46" s="581">
        <v>0</v>
      </c>
      <c r="W46" s="581">
        <v>0</v>
      </c>
      <c r="X46" s="581">
        <v>0</v>
      </c>
      <c r="Y46" s="581">
        <v>372</v>
      </c>
      <c r="Z46" s="581">
        <v>-4096</v>
      </c>
      <c r="AA46" s="581">
        <v>0</v>
      </c>
    </row>
    <row r="47" spans="1:27" x14ac:dyDescent="0.2">
      <c r="A47" s="581" t="s">
        <v>78</v>
      </c>
      <c r="B47" s="581" t="s">
        <v>232</v>
      </c>
      <c r="C47" s="581" t="s">
        <v>233</v>
      </c>
      <c r="D47" s="587" t="s">
        <v>235</v>
      </c>
      <c r="E47" s="584">
        <v>131</v>
      </c>
      <c r="F47" s="581">
        <v>-22</v>
      </c>
      <c r="G47" s="581">
        <v>10010</v>
      </c>
      <c r="H47" s="581">
        <v>675</v>
      </c>
      <c r="I47" s="581">
        <v>0</v>
      </c>
      <c r="J47" s="581">
        <v>0</v>
      </c>
      <c r="K47" s="581">
        <v>0</v>
      </c>
      <c r="L47" s="581">
        <v>0</v>
      </c>
      <c r="M47" s="581">
        <v>0</v>
      </c>
      <c r="N47" s="581">
        <v>0</v>
      </c>
      <c r="O47" s="581">
        <v>298</v>
      </c>
      <c r="P47" s="581">
        <v>-335</v>
      </c>
      <c r="Q47" s="581">
        <v>1773</v>
      </c>
      <c r="R47" s="581">
        <v>0</v>
      </c>
      <c r="S47" s="581">
        <v>0</v>
      </c>
      <c r="T47" s="581">
        <v>0</v>
      </c>
      <c r="U47" s="581">
        <v>0</v>
      </c>
      <c r="V47" s="581">
        <v>0</v>
      </c>
      <c r="W47" s="581">
        <v>0</v>
      </c>
      <c r="X47" s="581">
        <v>0</v>
      </c>
      <c r="Y47" s="581">
        <v>0</v>
      </c>
      <c r="Z47" s="581">
        <v>-3386</v>
      </c>
      <c r="AA47" s="581">
        <v>0</v>
      </c>
    </row>
    <row r="48" spans="1:27" x14ac:dyDescent="0.2">
      <c r="A48" s="581" t="s">
        <v>78</v>
      </c>
      <c r="B48" s="581" t="s">
        <v>232</v>
      </c>
      <c r="C48" s="581" t="s">
        <v>233</v>
      </c>
      <c r="D48" s="587" t="s">
        <v>236</v>
      </c>
      <c r="E48" s="584">
        <v>40</v>
      </c>
      <c r="F48" s="581">
        <v>22</v>
      </c>
      <c r="G48" s="581">
        <v>-54</v>
      </c>
      <c r="H48" s="581">
        <v>535</v>
      </c>
      <c r="I48" s="581">
        <v>0</v>
      </c>
      <c r="J48" s="581">
        <v>313</v>
      </c>
      <c r="K48" s="581">
        <v>26211</v>
      </c>
      <c r="L48" s="581">
        <v>0</v>
      </c>
      <c r="M48" s="581">
        <v>0</v>
      </c>
      <c r="N48" s="581">
        <v>0</v>
      </c>
      <c r="O48" s="581">
        <v>543</v>
      </c>
      <c r="P48" s="581">
        <v>315</v>
      </c>
      <c r="Q48" s="581">
        <v>-1772</v>
      </c>
      <c r="R48" s="581">
        <v>0</v>
      </c>
      <c r="S48" s="581">
        <v>0</v>
      </c>
      <c r="T48" s="581">
        <v>0</v>
      </c>
      <c r="U48" s="581">
        <v>0</v>
      </c>
      <c r="V48" s="581">
        <v>0</v>
      </c>
      <c r="W48" s="581">
        <v>0</v>
      </c>
      <c r="X48" s="581">
        <v>0</v>
      </c>
      <c r="Y48" s="581">
        <v>372</v>
      </c>
      <c r="Z48" s="581">
        <v>-710</v>
      </c>
      <c r="AA48" s="581">
        <v>0</v>
      </c>
    </row>
    <row r="49" spans="1:27" x14ac:dyDescent="0.2">
      <c r="A49" s="581"/>
      <c r="B49" s="581"/>
      <c r="C49" s="581"/>
      <c r="D49" s="587"/>
      <c r="E49" s="584" t="s">
        <v>237</v>
      </c>
      <c r="F49" s="581" t="s">
        <v>237</v>
      </c>
      <c r="G49" s="581" t="s">
        <v>237</v>
      </c>
      <c r="H49" s="581" t="s">
        <v>237</v>
      </c>
      <c r="I49" s="581" t="s">
        <v>237</v>
      </c>
      <c r="J49" s="581" t="s">
        <v>237</v>
      </c>
      <c r="K49" s="581" t="s">
        <v>237</v>
      </c>
      <c r="L49" s="581" t="s">
        <v>237</v>
      </c>
      <c r="M49" s="581" t="s">
        <v>237</v>
      </c>
      <c r="N49" s="581" t="s">
        <v>237</v>
      </c>
      <c r="O49" s="581" t="s">
        <v>237</v>
      </c>
      <c r="P49" s="581" t="s">
        <v>237</v>
      </c>
      <c r="Q49" s="581" t="s">
        <v>237</v>
      </c>
      <c r="R49" s="581" t="s">
        <v>237</v>
      </c>
      <c r="S49" s="581" t="s">
        <v>237</v>
      </c>
      <c r="T49" s="581" t="s">
        <v>237</v>
      </c>
      <c r="U49" s="581" t="s">
        <v>237</v>
      </c>
      <c r="V49" s="581" t="s">
        <v>237</v>
      </c>
      <c r="W49" s="581" t="s">
        <v>237</v>
      </c>
      <c r="X49" s="581" t="s">
        <v>237</v>
      </c>
      <c r="Y49" s="581" t="s">
        <v>237</v>
      </c>
      <c r="Z49" s="581" t="s">
        <v>237</v>
      </c>
      <c r="AA49" s="581" t="s">
        <v>237</v>
      </c>
    </row>
    <row r="50" spans="1:27" x14ac:dyDescent="0.2">
      <c r="A50" s="581" t="s">
        <v>238</v>
      </c>
      <c r="B50" s="581" t="s">
        <v>232</v>
      </c>
      <c r="C50" s="581" t="s">
        <v>233</v>
      </c>
      <c r="D50" s="587" t="s">
        <v>234</v>
      </c>
      <c r="E50" s="584">
        <v>0</v>
      </c>
      <c r="F50" s="581">
        <v>0</v>
      </c>
      <c r="G50" s="581">
        <v>117</v>
      </c>
      <c r="H50" s="581">
        <v>1051</v>
      </c>
      <c r="I50" s="581">
        <v>0</v>
      </c>
      <c r="J50" s="581">
        <v>0</v>
      </c>
      <c r="K50" s="581">
        <v>19281</v>
      </c>
      <c r="L50" s="581">
        <v>0</v>
      </c>
      <c r="M50" s="581">
        <v>0</v>
      </c>
      <c r="N50" s="581">
        <v>0</v>
      </c>
      <c r="O50" s="581">
        <v>0</v>
      </c>
      <c r="P50" s="581">
        <v>0</v>
      </c>
      <c r="Q50" s="581">
        <v>0</v>
      </c>
      <c r="R50" s="581">
        <v>0</v>
      </c>
      <c r="S50" s="581">
        <v>0</v>
      </c>
      <c r="T50" s="581">
        <v>0</v>
      </c>
      <c r="U50" s="581">
        <v>0</v>
      </c>
      <c r="V50" s="581">
        <v>0</v>
      </c>
      <c r="W50" s="581">
        <v>0</v>
      </c>
      <c r="X50" s="581">
        <v>0</v>
      </c>
      <c r="Y50" s="581">
        <v>0</v>
      </c>
      <c r="Z50" s="581">
        <v>0</v>
      </c>
      <c r="AA50" s="581">
        <v>0</v>
      </c>
    </row>
    <row r="51" spans="1:27" x14ac:dyDescent="0.2">
      <c r="A51" s="581" t="s">
        <v>238</v>
      </c>
      <c r="B51" s="581" t="s">
        <v>232</v>
      </c>
      <c r="C51" s="581" t="s">
        <v>233</v>
      </c>
      <c r="D51" s="587" t="s">
        <v>235</v>
      </c>
      <c r="E51" s="584">
        <v>0</v>
      </c>
      <c r="F51" s="581">
        <v>0</v>
      </c>
      <c r="G51" s="581">
        <v>2162</v>
      </c>
      <c r="H51" s="581">
        <v>618</v>
      </c>
      <c r="I51" s="581">
        <v>0</v>
      </c>
      <c r="J51" s="581">
        <v>0</v>
      </c>
      <c r="K51" s="581">
        <v>0</v>
      </c>
      <c r="L51" s="581">
        <v>0</v>
      </c>
      <c r="M51" s="581">
        <v>0</v>
      </c>
      <c r="N51" s="581">
        <v>0</v>
      </c>
      <c r="O51" s="581">
        <v>0</v>
      </c>
      <c r="P51" s="581">
        <v>0</v>
      </c>
      <c r="Q51" s="581">
        <v>969</v>
      </c>
      <c r="R51" s="581">
        <v>0</v>
      </c>
      <c r="S51" s="581">
        <v>0</v>
      </c>
      <c r="T51" s="581">
        <v>0</v>
      </c>
      <c r="U51" s="581">
        <v>0</v>
      </c>
      <c r="V51" s="581">
        <v>0</v>
      </c>
      <c r="W51" s="581">
        <v>0</v>
      </c>
      <c r="X51" s="581">
        <v>0</v>
      </c>
      <c r="Y51" s="581">
        <v>0</v>
      </c>
      <c r="Z51" s="581">
        <v>0</v>
      </c>
      <c r="AA51" s="581">
        <v>0</v>
      </c>
    </row>
    <row r="52" spans="1:27" x14ac:dyDescent="0.2">
      <c r="A52" s="581" t="s">
        <v>238</v>
      </c>
      <c r="B52" s="581" t="s">
        <v>232</v>
      </c>
      <c r="C52" s="581" t="s">
        <v>233</v>
      </c>
      <c r="D52" s="587" t="s">
        <v>236</v>
      </c>
      <c r="E52" s="584">
        <v>0</v>
      </c>
      <c r="F52" s="581">
        <v>0</v>
      </c>
      <c r="G52" s="581">
        <v>-2045</v>
      </c>
      <c r="H52" s="581">
        <v>433</v>
      </c>
      <c r="I52" s="581">
        <v>0</v>
      </c>
      <c r="J52" s="581">
        <v>0</v>
      </c>
      <c r="K52" s="581">
        <v>19281</v>
      </c>
      <c r="L52" s="581">
        <v>0</v>
      </c>
      <c r="M52" s="581">
        <v>0</v>
      </c>
      <c r="N52" s="581">
        <v>0</v>
      </c>
      <c r="O52" s="581">
        <v>0</v>
      </c>
      <c r="P52" s="581">
        <v>0</v>
      </c>
      <c r="Q52" s="581">
        <v>-969</v>
      </c>
      <c r="R52" s="581">
        <v>0</v>
      </c>
      <c r="S52" s="581">
        <v>0</v>
      </c>
      <c r="T52" s="581">
        <v>0</v>
      </c>
      <c r="U52" s="581">
        <v>0</v>
      </c>
      <c r="V52" s="581">
        <v>0</v>
      </c>
      <c r="W52" s="581">
        <v>0</v>
      </c>
      <c r="X52" s="581">
        <v>0</v>
      </c>
      <c r="Y52" s="581">
        <v>0</v>
      </c>
      <c r="Z52" s="581">
        <v>0</v>
      </c>
      <c r="AA52" s="581">
        <v>0</v>
      </c>
    </row>
    <row r="53" spans="1:27" x14ac:dyDescent="0.2">
      <c r="A53" s="581"/>
      <c r="B53" s="581"/>
      <c r="C53" s="581"/>
      <c r="D53" s="587"/>
      <c r="E53" s="584" t="s">
        <v>237</v>
      </c>
      <c r="F53" s="581" t="s">
        <v>237</v>
      </c>
      <c r="G53" s="581" t="s">
        <v>237</v>
      </c>
      <c r="H53" s="581" t="s">
        <v>237</v>
      </c>
      <c r="I53" s="581" t="s">
        <v>237</v>
      </c>
      <c r="J53" s="581" t="s">
        <v>237</v>
      </c>
      <c r="K53" s="581" t="s">
        <v>237</v>
      </c>
      <c r="L53" s="581" t="s">
        <v>237</v>
      </c>
      <c r="M53" s="581" t="s">
        <v>237</v>
      </c>
      <c r="N53" s="581" t="s">
        <v>237</v>
      </c>
      <c r="O53" s="581" t="s">
        <v>237</v>
      </c>
      <c r="P53" s="581" t="s">
        <v>237</v>
      </c>
      <c r="Q53" s="581" t="s">
        <v>237</v>
      </c>
      <c r="R53" s="581" t="s">
        <v>237</v>
      </c>
      <c r="S53" s="581" t="s">
        <v>237</v>
      </c>
      <c r="T53" s="581" t="s">
        <v>237</v>
      </c>
      <c r="U53" s="581" t="s">
        <v>237</v>
      </c>
      <c r="V53" s="581" t="s">
        <v>237</v>
      </c>
      <c r="W53" s="581" t="s">
        <v>237</v>
      </c>
      <c r="X53" s="581" t="s">
        <v>237</v>
      </c>
      <c r="Y53" s="581" t="s">
        <v>237</v>
      </c>
      <c r="Z53" s="581" t="s">
        <v>237</v>
      </c>
      <c r="AA53" s="581" t="s">
        <v>237</v>
      </c>
    </row>
    <row r="54" spans="1:27" x14ac:dyDescent="0.2">
      <c r="A54" s="581" t="s">
        <v>85</v>
      </c>
      <c r="B54" s="581" t="s">
        <v>232</v>
      </c>
      <c r="C54" s="581" t="s">
        <v>233</v>
      </c>
      <c r="D54" s="587" t="s">
        <v>234</v>
      </c>
      <c r="E54" s="584">
        <v>461</v>
      </c>
      <c r="F54" s="581">
        <v>714</v>
      </c>
      <c r="G54" s="581">
        <v>16104</v>
      </c>
      <c r="H54" s="581">
        <v>0</v>
      </c>
      <c r="I54" s="581">
        <v>0</v>
      </c>
      <c r="J54" s="581">
        <v>512</v>
      </c>
      <c r="K54" s="581">
        <v>0</v>
      </c>
      <c r="L54" s="581">
        <v>0</v>
      </c>
      <c r="M54" s="581">
        <v>0</v>
      </c>
      <c r="N54" s="581">
        <v>5</v>
      </c>
      <c r="O54" s="581">
        <v>327</v>
      </c>
      <c r="P54" s="581">
        <v>394</v>
      </c>
      <c r="Q54" s="581">
        <v>1</v>
      </c>
      <c r="R54" s="581">
        <v>0</v>
      </c>
      <c r="S54" s="581">
        <v>-26</v>
      </c>
      <c r="T54" s="581">
        <v>0</v>
      </c>
      <c r="U54" s="581">
        <v>0</v>
      </c>
      <c r="V54" s="581">
        <v>0</v>
      </c>
      <c r="W54" s="581">
        <v>0</v>
      </c>
      <c r="X54" s="581">
        <v>0</v>
      </c>
      <c r="Y54" s="581">
        <v>395</v>
      </c>
      <c r="Z54" s="581">
        <v>0</v>
      </c>
      <c r="AA54" s="581">
        <v>0</v>
      </c>
    </row>
    <row r="55" spans="1:27" x14ac:dyDescent="0.2">
      <c r="A55" s="581" t="s">
        <v>85</v>
      </c>
      <c r="B55" s="581" t="s">
        <v>232</v>
      </c>
      <c r="C55" s="581" t="s">
        <v>233</v>
      </c>
      <c r="D55" s="587" t="s">
        <v>235</v>
      </c>
      <c r="E55" s="584">
        <v>134</v>
      </c>
      <c r="F55" s="581">
        <v>198</v>
      </c>
      <c r="G55" s="581">
        <v>7752</v>
      </c>
      <c r="H55" s="581">
        <v>0</v>
      </c>
      <c r="I55" s="581">
        <v>0</v>
      </c>
      <c r="J55" s="581">
        <v>0</v>
      </c>
      <c r="K55" s="581">
        <v>0</v>
      </c>
      <c r="L55" s="581">
        <v>0</v>
      </c>
      <c r="M55" s="581">
        <v>0</v>
      </c>
      <c r="N55" s="581">
        <v>0</v>
      </c>
      <c r="O55" s="581">
        <v>-121</v>
      </c>
      <c r="P55" s="581">
        <v>320</v>
      </c>
      <c r="Q55" s="581">
        <v>88</v>
      </c>
      <c r="R55" s="581">
        <v>0</v>
      </c>
      <c r="S55" s="581">
        <v>-32</v>
      </c>
      <c r="T55" s="581">
        <v>0</v>
      </c>
      <c r="U55" s="581">
        <v>0</v>
      </c>
      <c r="V55" s="581">
        <v>0</v>
      </c>
      <c r="W55" s="581">
        <v>0</v>
      </c>
      <c r="X55" s="581">
        <v>0</v>
      </c>
      <c r="Y55" s="581">
        <v>0</v>
      </c>
      <c r="Z55" s="581">
        <v>19</v>
      </c>
      <c r="AA55" s="581">
        <v>5</v>
      </c>
    </row>
    <row r="56" spans="1:27" x14ac:dyDescent="0.2">
      <c r="A56" s="581" t="s">
        <v>85</v>
      </c>
      <c r="B56" s="581" t="s">
        <v>232</v>
      </c>
      <c r="C56" s="581" t="s">
        <v>233</v>
      </c>
      <c r="D56" s="587" t="s">
        <v>236</v>
      </c>
      <c r="E56" s="584">
        <v>327</v>
      </c>
      <c r="F56" s="581">
        <v>516</v>
      </c>
      <c r="G56" s="581">
        <v>8352</v>
      </c>
      <c r="H56" s="581">
        <v>0</v>
      </c>
      <c r="I56" s="581">
        <v>0</v>
      </c>
      <c r="J56" s="581">
        <v>512</v>
      </c>
      <c r="K56" s="581">
        <v>0</v>
      </c>
      <c r="L56" s="581">
        <v>0</v>
      </c>
      <c r="M56" s="581">
        <v>0</v>
      </c>
      <c r="N56" s="581">
        <v>5</v>
      </c>
      <c r="O56" s="581">
        <v>448</v>
      </c>
      <c r="P56" s="581">
        <v>74</v>
      </c>
      <c r="Q56" s="581">
        <v>-87</v>
      </c>
      <c r="R56" s="581">
        <v>0</v>
      </c>
      <c r="S56" s="581">
        <v>6</v>
      </c>
      <c r="T56" s="581">
        <v>0</v>
      </c>
      <c r="U56" s="581">
        <v>0</v>
      </c>
      <c r="V56" s="581">
        <v>0</v>
      </c>
      <c r="W56" s="581">
        <v>0</v>
      </c>
      <c r="X56" s="581">
        <v>0</v>
      </c>
      <c r="Y56" s="581">
        <v>395</v>
      </c>
      <c r="Z56" s="581">
        <v>-19</v>
      </c>
      <c r="AA56" s="581">
        <v>-5</v>
      </c>
    </row>
    <row r="57" spans="1:27" x14ac:dyDescent="0.2">
      <c r="A57" s="581"/>
      <c r="B57" s="581"/>
      <c r="C57" s="581"/>
      <c r="D57" s="587"/>
      <c r="E57" s="584" t="s">
        <v>237</v>
      </c>
      <c r="F57" s="581" t="s">
        <v>237</v>
      </c>
      <c r="G57" s="581" t="s">
        <v>237</v>
      </c>
      <c r="H57" s="581" t="s">
        <v>237</v>
      </c>
      <c r="I57" s="581" t="s">
        <v>237</v>
      </c>
      <c r="J57" s="581" t="s">
        <v>237</v>
      </c>
      <c r="K57" s="581" t="s">
        <v>237</v>
      </c>
      <c r="L57" s="581" t="s">
        <v>237</v>
      </c>
      <c r="M57" s="581" t="s">
        <v>237</v>
      </c>
      <c r="N57" s="581" t="s">
        <v>237</v>
      </c>
      <c r="O57" s="581" t="s">
        <v>237</v>
      </c>
      <c r="P57" s="581" t="s">
        <v>237</v>
      </c>
      <c r="Q57" s="581" t="s">
        <v>237</v>
      </c>
      <c r="R57" s="581" t="s">
        <v>237</v>
      </c>
      <c r="S57" s="581" t="s">
        <v>237</v>
      </c>
      <c r="T57" s="581" t="s">
        <v>237</v>
      </c>
      <c r="U57" s="581" t="s">
        <v>237</v>
      </c>
      <c r="V57" s="581" t="s">
        <v>237</v>
      </c>
      <c r="W57" s="581" t="s">
        <v>237</v>
      </c>
      <c r="X57" s="581" t="s">
        <v>237</v>
      </c>
      <c r="Y57" s="581" t="s">
        <v>237</v>
      </c>
      <c r="Z57" s="581" t="s">
        <v>237</v>
      </c>
      <c r="AA57" s="581" t="s">
        <v>237</v>
      </c>
    </row>
    <row r="58" spans="1:27" x14ac:dyDescent="0.2">
      <c r="A58" s="581" t="s">
        <v>87</v>
      </c>
      <c r="B58" s="581" t="s">
        <v>232</v>
      </c>
      <c r="C58" s="581" t="s">
        <v>233</v>
      </c>
      <c r="D58" s="587" t="s">
        <v>234</v>
      </c>
      <c r="E58" s="584">
        <v>0</v>
      </c>
      <c r="F58" s="581">
        <v>357</v>
      </c>
      <c r="G58" s="581">
        <v>12805</v>
      </c>
      <c r="H58" s="581">
        <v>0</v>
      </c>
      <c r="I58" s="581">
        <v>0</v>
      </c>
      <c r="J58" s="581">
        <v>1</v>
      </c>
      <c r="K58" s="581">
        <v>0</v>
      </c>
      <c r="L58" s="581">
        <v>0</v>
      </c>
      <c r="M58" s="581">
        <v>0</v>
      </c>
      <c r="N58" s="581">
        <v>0</v>
      </c>
      <c r="O58" s="581">
        <v>78</v>
      </c>
      <c r="P58" s="581">
        <v>-669</v>
      </c>
      <c r="Q58" s="581">
        <v>0</v>
      </c>
      <c r="R58" s="581">
        <v>0</v>
      </c>
      <c r="S58" s="581">
        <v>0</v>
      </c>
      <c r="T58" s="581">
        <v>0</v>
      </c>
      <c r="U58" s="581">
        <v>0</v>
      </c>
      <c r="V58" s="581">
        <v>0</v>
      </c>
      <c r="W58" s="581">
        <v>0</v>
      </c>
      <c r="X58" s="581">
        <v>0</v>
      </c>
      <c r="Y58" s="581">
        <v>153</v>
      </c>
      <c r="Z58" s="581">
        <v>-13</v>
      </c>
      <c r="AA58" s="581">
        <v>0</v>
      </c>
    </row>
    <row r="59" spans="1:27" x14ac:dyDescent="0.2">
      <c r="A59" s="581" t="s">
        <v>87</v>
      </c>
      <c r="B59" s="581" t="s">
        <v>232</v>
      </c>
      <c r="C59" s="581" t="s">
        <v>233</v>
      </c>
      <c r="D59" s="587" t="s">
        <v>235</v>
      </c>
      <c r="E59" s="584">
        <v>-78</v>
      </c>
      <c r="F59" s="581">
        <v>147</v>
      </c>
      <c r="G59" s="581">
        <v>5820</v>
      </c>
      <c r="H59" s="581">
        <v>0</v>
      </c>
      <c r="I59" s="581">
        <v>0</v>
      </c>
      <c r="J59" s="581">
        <v>0</v>
      </c>
      <c r="K59" s="581">
        <v>0</v>
      </c>
      <c r="L59" s="581">
        <v>0</v>
      </c>
      <c r="M59" s="581">
        <v>0</v>
      </c>
      <c r="N59" s="581">
        <v>0</v>
      </c>
      <c r="O59" s="581">
        <v>-21</v>
      </c>
      <c r="P59" s="581">
        <v>-715</v>
      </c>
      <c r="Q59" s="581">
        <v>31</v>
      </c>
      <c r="R59" s="581">
        <v>0</v>
      </c>
      <c r="S59" s="581">
        <v>0</v>
      </c>
      <c r="T59" s="581">
        <v>0</v>
      </c>
      <c r="U59" s="581">
        <v>0</v>
      </c>
      <c r="V59" s="581">
        <v>0</v>
      </c>
      <c r="W59" s="581">
        <v>0</v>
      </c>
      <c r="X59" s="581">
        <v>0</v>
      </c>
      <c r="Y59" s="581">
        <v>0</v>
      </c>
      <c r="Z59" s="581">
        <v>-1</v>
      </c>
      <c r="AA59" s="581">
        <v>0</v>
      </c>
    </row>
    <row r="60" spans="1:27" x14ac:dyDescent="0.2">
      <c r="A60" s="581" t="s">
        <v>87</v>
      </c>
      <c r="B60" s="581" t="s">
        <v>232</v>
      </c>
      <c r="C60" s="581" t="s">
        <v>233</v>
      </c>
      <c r="D60" s="587" t="s">
        <v>236</v>
      </c>
      <c r="E60" s="584">
        <v>78</v>
      </c>
      <c r="F60" s="581">
        <v>210</v>
      </c>
      <c r="G60" s="581">
        <v>6985</v>
      </c>
      <c r="H60" s="581">
        <v>0</v>
      </c>
      <c r="I60" s="581">
        <v>0</v>
      </c>
      <c r="J60" s="581">
        <v>1</v>
      </c>
      <c r="K60" s="581">
        <v>0</v>
      </c>
      <c r="L60" s="581">
        <v>0</v>
      </c>
      <c r="M60" s="581">
        <v>0</v>
      </c>
      <c r="N60" s="581">
        <v>0</v>
      </c>
      <c r="O60" s="581">
        <v>99</v>
      </c>
      <c r="P60" s="581">
        <v>46</v>
      </c>
      <c r="Q60" s="581">
        <v>-31</v>
      </c>
      <c r="R60" s="581">
        <v>0</v>
      </c>
      <c r="S60" s="581">
        <v>0</v>
      </c>
      <c r="T60" s="581">
        <v>0</v>
      </c>
      <c r="U60" s="581">
        <v>0</v>
      </c>
      <c r="V60" s="581">
        <v>0</v>
      </c>
      <c r="W60" s="581">
        <v>0</v>
      </c>
      <c r="X60" s="581">
        <v>0</v>
      </c>
      <c r="Y60" s="581">
        <v>153</v>
      </c>
      <c r="Z60" s="581">
        <v>-12</v>
      </c>
      <c r="AA60" s="581">
        <v>0</v>
      </c>
    </row>
    <row r="61" spans="1:27" x14ac:dyDescent="0.2">
      <c r="A61" s="581"/>
      <c r="B61" s="581"/>
      <c r="C61" s="581"/>
      <c r="D61" s="587"/>
      <c r="E61" s="584" t="s">
        <v>237</v>
      </c>
      <c r="F61" s="581" t="s">
        <v>237</v>
      </c>
      <c r="G61" s="581" t="s">
        <v>237</v>
      </c>
      <c r="H61" s="581" t="s">
        <v>237</v>
      </c>
      <c r="I61" s="581" t="s">
        <v>237</v>
      </c>
      <c r="J61" s="581" t="s">
        <v>237</v>
      </c>
      <c r="K61" s="581" t="s">
        <v>237</v>
      </c>
      <c r="L61" s="581" t="s">
        <v>237</v>
      </c>
      <c r="M61" s="581" t="s">
        <v>237</v>
      </c>
      <c r="N61" s="581" t="s">
        <v>237</v>
      </c>
      <c r="O61" s="581" t="s">
        <v>237</v>
      </c>
      <c r="P61" s="581" t="s">
        <v>237</v>
      </c>
      <c r="Q61" s="581" t="s">
        <v>237</v>
      </c>
      <c r="R61" s="581" t="s">
        <v>237</v>
      </c>
      <c r="S61" s="581" t="s">
        <v>237</v>
      </c>
      <c r="T61" s="581" t="s">
        <v>237</v>
      </c>
      <c r="U61" s="581" t="s">
        <v>237</v>
      </c>
      <c r="V61" s="581" t="s">
        <v>237</v>
      </c>
      <c r="W61" s="581" t="s">
        <v>237</v>
      </c>
      <c r="X61" s="581" t="s">
        <v>237</v>
      </c>
      <c r="Y61" s="581" t="s">
        <v>237</v>
      </c>
      <c r="Z61" s="581" t="s">
        <v>237</v>
      </c>
      <c r="AA61" s="581" t="s">
        <v>237</v>
      </c>
    </row>
    <row r="62" spans="1:27" x14ac:dyDescent="0.2">
      <c r="A62" s="581" t="s">
        <v>89</v>
      </c>
      <c r="B62" s="581" t="s">
        <v>232</v>
      </c>
      <c r="C62" s="581" t="s">
        <v>233</v>
      </c>
      <c r="D62" s="587" t="s">
        <v>234</v>
      </c>
      <c r="E62" s="584">
        <v>0</v>
      </c>
      <c r="F62" s="581">
        <v>8485</v>
      </c>
      <c r="G62" s="581">
        <v>10342</v>
      </c>
      <c r="H62" s="581">
        <v>0</v>
      </c>
      <c r="I62" s="581">
        <v>0</v>
      </c>
      <c r="J62" s="581">
        <v>3557</v>
      </c>
      <c r="K62" s="581">
        <v>0</v>
      </c>
      <c r="L62" s="581">
        <v>0</v>
      </c>
      <c r="M62" s="581">
        <v>0</v>
      </c>
      <c r="N62" s="581">
        <v>48</v>
      </c>
      <c r="O62" s="581">
        <v>1008</v>
      </c>
      <c r="P62" s="581">
        <v>-1682</v>
      </c>
      <c r="Q62" s="581">
        <v>72</v>
      </c>
      <c r="R62" s="581">
        <v>0</v>
      </c>
      <c r="S62" s="581">
        <v>-229</v>
      </c>
      <c r="T62" s="581">
        <v>0</v>
      </c>
      <c r="U62" s="581">
        <v>0</v>
      </c>
      <c r="V62" s="581">
        <v>0</v>
      </c>
      <c r="W62" s="581">
        <v>0</v>
      </c>
      <c r="X62" s="581">
        <v>0</v>
      </c>
      <c r="Y62" s="581">
        <v>0</v>
      </c>
      <c r="Z62" s="581">
        <v>-51</v>
      </c>
      <c r="AA62" s="581">
        <v>1</v>
      </c>
    </row>
    <row r="63" spans="1:27" x14ac:dyDescent="0.2">
      <c r="A63" s="581" t="s">
        <v>89</v>
      </c>
      <c r="B63" s="581" t="s">
        <v>232</v>
      </c>
      <c r="C63" s="581" t="s">
        <v>233</v>
      </c>
      <c r="D63" s="587" t="s">
        <v>235</v>
      </c>
      <c r="E63" s="584">
        <v>0</v>
      </c>
      <c r="F63" s="581">
        <v>4681</v>
      </c>
      <c r="G63" s="581">
        <v>6767</v>
      </c>
      <c r="H63" s="581">
        <v>0</v>
      </c>
      <c r="I63" s="581">
        <v>0</v>
      </c>
      <c r="J63" s="581">
        <v>0</v>
      </c>
      <c r="K63" s="581">
        <v>0</v>
      </c>
      <c r="L63" s="581">
        <v>0</v>
      </c>
      <c r="M63" s="581">
        <v>0</v>
      </c>
      <c r="N63" s="581">
        <v>0</v>
      </c>
      <c r="O63" s="581">
        <v>619</v>
      </c>
      <c r="P63" s="581">
        <v>-1665</v>
      </c>
      <c r="Q63" s="581">
        <v>72</v>
      </c>
      <c r="R63" s="581">
        <v>0</v>
      </c>
      <c r="S63" s="581">
        <v>-229</v>
      </c>
      <c r="T63" s="581">
        <v>0</v>
      </c>
      <c r="U63" s="581">
        <v>0</v>
      </c>
      <c r="V63" s="581">
        <v>0</v>
      </c>
      <c r="W63" s="581">
        <v>0</v>
      </c>
      <c r="X63" s="581">
        <v>0</v>
      </c>
      <c r="Y63" s="581">
        <v>0</v>
      </c>
      <c r="Z63" s="581">
        <v>-51</v>
      </c>
      <c r="AA63" s="581">
        <v>0</v>
      </c>
    </row>
    <row r="64" spans="1:27" x14ac:dyDescent="0.2">
      <c r="A64" s="581" t="s">
        <v>89</v>
      </c>
      <c r="B64" s="581" t="s">
        <v>232</v>
      </c>
      <c r="C64" s="581" t="s">
        <v>233</v>
      </c>
      <c r="D64" s="587" t="s">
        <v>236</v>
      </c>
      <c r="E64" s="584">
        <v>0</v>
      </c>
      <c r="F64" s="581">
        <v>3804</v>
      </c>
      <c r="G64" s="581">
        <v>3575</v>
      </c>
      <c r="H64" s="581">
        <v>0</v>
      </c>
      <c r="I64" s="581">
        <v>0</v>
      </c>
      <c r="J64" s="581">
        <v>3557</v>
      </c>
      <c r="K64" s="581">
        <v>0</v>
      </c>
      <c r="L64" s="581">
        <v>0</v>
      </c>
      <c r="M64" s="581">
        <v>0</v>
      </c>
      <c r="N64" s="581">
        <v>48</v>
      </c>
      <c r="O64" s="581">
        <v>389</v>
      </c>
      <c r="P64" s="581">
        <v>-17</v>
      </c>
      <c r="Q64" s="581">
        <v>0</v>
      </c>
      <c r="R64" s="581">
        <v>0</v>
      </c>
      <c r="S64" s="581">
        <v>0</v>
      </c>
      <c r="T64" s="581">
        <v>0</v>
      </c>
      <c r="U64" s="581">
        <v>0</v>
      </c>
      <c r="V64" s="581">
        <v>0</v>
      </c>
      <c r="W64" s="581">
        <v>0</v>
      </c>
      <c r="X64" s="581">
        <v>0</v>
      </c>
      <c r="Y64" s="581">
        <v>0</v>
      </c>
      <c r="Z64" s="581">
        <v>0</v>
      </c>
      <c r="AA64" s="581">
        <v>1</v>
      </c>
    </row>
    <row r="65" spans="1:27" x14ac:dyDescent="0.2">
      <c r="A65" s="581"/>
      <c r="B65" s="581"/>
      <c r="C65" s="581"/>
      <c r="D65" s="587"/>
      <c r="E65" s="584" t="s">
        <v>237</v>
      </c>
      <c r="F65" s="581" t="s">
        <v>237</v>
      </c>
      <c r="G65" s="581" t="s">
        <v>237</v>
      </c>
      <c r="H65" s="581" t="s">
        <v>237</v>
      </c>
      <c r="I65" s="581" t="s">
        <v>237</v>
      </c>
      <c r="J65" s="581" t="s">
        <v>237</v>
      </c>
      <c r="K65" s="581" t="s">
        <v>237</v>
      </c>
      <c r="L65" s="581" t="s">
        <v>237</v>
      </c>
      <c r="M65" s="581" t="s">
        <v>237</v>
      </c>
      <c r="N65" s="581" t="s">
        <v>237</v>
      </c>
      <c r="O65" s="581" t="s">
        <v>237</v>
      </c>
      <c r="P65" s="581" t="s">
        <v>237</v>
      </c>
      <c r="Q65" s="581" t="s">
        <v>237</v>
      </c>
      <c r="R65" s="581" t="s">
        <v>237</v>
      </c>
      <c r="S65" s="581" t="s">
        <v>237</v>
      </c>
      <c r="T65" s="581" t="s">
        <v>237</v>
      </c>
      <c r="U65" s="581" t="s">
        <v>237</v>
      </c>
      <c r="V65" s="581" t="s">
        <v>237</v>
      </c>
      <c r="W65" s="581" t="s">
        <v>237</v>
      </c>
      <c r="X65" s="581" t="s">
        <v>237</v>
      </c>
      <c r="Y65" s="581" t="s">
        <v>237</v>
      </c>
      <c r="Z65" s="581" t="s">
        <v>237</v>
      </c>
      <c r="AA65" s="581" t="s">
        <v>237</v>
      </c>
    </row>
    <row r="66" spans="1:27" x14ac:dyDescent="0.2">
      <c r="A66" s="581" t="s">
        <v>91</v>
      </c>
      <c r="B66" s="581" t="s">
        <v>232</v>
      </c>
      <c r="C66" s="581" t="s">
        <v>233</v>
      </c>
      <c r="D66" s="587" t="s">
        <v>234</v>
      </c>
      <c r="E66" s="584">
        <v>3463</v>
      </c>
      <c r="F66" s="581">
        <v>530</v>
      </c>
      <c r="G66" s="581">
        <v>7918</v>
      </c>
      <c r="H66" s="581">
        <v>0</v>
      </c>
      <c r="I66" s="581">
        <v>0</v>
      </c>
      <c r="J66" s="581">
        <v>2222</v>
      </c>
      <c r="K66" s="581">
        <v>0</v>
      </c>
      <c r="L66" s="581">
        <v>0</v>
      </c>
      <c r="M66" s="581">
        <v>0</v>
      </c>
      <c r="N66" s="581">
        <v>128</v>
      </c>
      <c r="O66" s="581">
        <v>40</v>
      </c>
      <c r="P66" s="581">
        <v>-98</v>
      </c>
      <c r="Q66" s="581">
        <v>29</v>
      </c>
      <c r="R66" s="581">
        <v>0</v>
      </c>
      <c r="S66" s="581">
        <v>0</v>
      </c>
      <c r="T66" s="581">
        <v>0</v>
      </c>
      <c r="U66" s="581">
        <v>0</v>
      </c>
      <c r="V66" s="581">
        <v>0</v>
      </c>
      <c r="W66" s="581">
        <v>0</v>
      </c>
      <c r="X66" s="581">
        <v>0</v>
      </c>
      <c r="Y66" s="581">
        <v>33</v>
      </c>
      <c r="Z66" s="581">
        <v>-4</v>
      </c>
      <c r="AA66" s="581">
        <v>3</v>
      </c>
    </row>
    <row r="67" spans="1:27" x14ac:dyDescent="0.2">
      <c r="A67" s="581" t="s">
        <v>91</v>
      </c>
      <c r="B67" s="581" t="s">
        <v>232</v>
      </c>
      <c r="C67" s="581" t="s">
        <v>233</v>
      </c>
      <c r="D67" s="587" t="s">
        <v>235</v>
      </c>
      <c r="E67" s="584">
        <v>1374</v>
      </c>
      <c r="F67" s="581">
        <v>461</v>
      </c>
      <c r="G67" s="581">
        <v>2354</v>
      </c>
      <c r="H67" s="581">
        <v>0</v>
      </c>
      <c r="I67" s="581">
        <v>0</v>
      </c>
      <c r="J67" s="581">
        <v>0</v>
      </c>
      <c r="K67" s="581">
        <v>0</v>
      </c>
      <c r="L67" s="581">
        <v>0</v>
      </c>
      <c r="M67" s="581">
        <v>0</v>
      </c>
      <c r="N67" s="581">
        <v>0</v>
      </c>
      <c r="O67" s="581">
        <v>-1</v>
      </c>
      <c r="P67" s="581">
        <v>-137</v>
      </c>
      <c r="Q67" s="581">
        <v>30</v>
      </c>
      <c r="R67" s="581">
        <v>0</v>
      </c>
      <c r="S67" s="581">
        <v>0</v>
      </c>
      <c r="T67" s="581">
        <v>0</v>
      </c>
      <c r="U67" s="581">
        <v>0</v>
      </c>
      <c r="V67" s="581">
        <v>0</v>
      </c>
      <c r="W67" s="581">
        <v>0</v>
      </c>
      <c r="X67" s="581">
        <v>0</v>
      </c>
      <c r="Y67" s="581">
        <v>0</v>
      </c>
      <c r="Z67" s="581">
        <v>2</v>
      </c>
      <c r="AA67" s="581">
        <v>0</v>
      </c>
    </row>
    <row r="68" spans="1:27" x14ac:dyDescent="0.2">
      <c r="A68" s="581" t="s">
        <v>91</v>
      </c>
      <c r="B68" s="581" t="s">
        <v>232</v>
      </c>
      <c r="C68" s="581" t="s">
        <v>233</v>
      </c>
      <c r="D68" s="587" t="s">
        <v>236</v>
      </c>
      <c r="E68" s="584">
        <v>2089</v>
      </c>
      <c r="F68" s="581">
        <v>69</v>
      </c>
      <c r="G68" s="581">
        <v>5564</v>
      </c>
      <c r="H68" s="581">
        <v>0</v>
      </c>
      <c r="I68" s="581">
        <v>0</v>
      </c>
      <c r="J68" s="581">
        <v>2222</v>
      </c>
      <c r="K68" s="581">
        <v>0</v>
      </c>
      <c r="L68" s="581">
        <v>0</v>
      </c>
      <c r="M68" s="581">
        <v>0</v>
      </c>
      <c r="N68" s="581">
        <v>128</v>
      </c>
      <c r="O68" s="581">
        <v>41</v>
      </c>
      <c r="P68" s="581">
        <v>39</v>
      </c>
      <c r="Q68" s="581">
        <v>-1</v>
      </c>
      <c r="R68" s="581">
        <v>0</v>
      </c>
      <c r="S68" s="581">
        <v>0</v>
      </c>
      <c r="T68" s="581">
        <v>0</v>
      </c>
      <c r="U68" s="581">
        <v>0</v>
      </c>
      <c r="V68" s="581">
        <v>0</v>
      </c>
      <c r="W68" s="581">
        <v>0</v>
      </c>
      <c r="X68" s="581">
        <v>0</v>
      </c>
      <c r="Y68" s="581">
        <v>33</v>
      </c>
      <c r="Z68" s="581">
        <v>-6</v>
      </c>
      <c r="AA68" s="581">
        <v>3</v>
      </c>
    </row>
    <row r="69" spans="1:27" x14ac:dyDescent="0.2">
      <c r="A69" s="581"/>
      <c r="B69" s="581"/>
      <c r="C69" s="581"/>
      <c r="D69" s="587"/>
      <c r="E69" s="584" t="s">
        <v>237</v>
      </c>
      <c r="F69" s="581" t="s">
        <v>237</v>
      </c>
      <c r="G69" s="581" t="s">
        <v>237</v>
      </c>
      <c r="H69" s="581" t="s">
        <v>237</v>
      </c>
      <c r="I69" s="581" t="s">
        <v>237</v>
      </c>
      <c r="J69" s="581" t="s">
        <v>237</v>
      </c>
      <c r="K69" s="581" t="s">
        <v>237</v>
      </c>
      <c r="L69" s="581" t="s">
        <v>237</v>
      </c>
      <c r="M69" s="581" t="s">
        <v>237</v>
      </c>
      <c r="N69" s="581" t="s">
        <v>237</v>
      </c>
      <c r="O69" s="581" t="s">
        <v>237</v>
      </c>
      <c r="P69" s="581" t="s">
        <v>237</v>
      </c>
      <c r="Q69" s="581" t="s">
        <v>237</v>
      </c>
      <c r="R69" s="581" t="s">
        <v>237</v>
      </c>
      <c r="S69" s="581" t="s">
        <v>237</v>
      </c>
      <c r="T69" s="581" t="s">
        <v>237</v>
      </c>
      <c r="U69" s="581" t="s">
        <v>237</v>
      </c>
      <c r="V69" s="581" t="s">
        <v>237</v>
      </c>
      <c r="W69" s="581" t="s">
        <v>237</v>
      </c>
      <c r="X69" s="581" t="s">
        <v>237</v>
      </c>
      <c r="Y69" s="581" t="s">
        <v>237</v>
      </c>
      <c r="Z69" s="581" t="s">
        <v>237</v>
      </c>
      <c r="AA69" s="581" t="s">
        <v>237</v>
      </c>
    </row>
    <row r="70" spans="1:27" x14ac:dyDescent="0.2">
      <c r="A70" s="581" t="s">
        <v>93</v>
      </c>
      <c r="B70" s="581" t="s">
        <v>232</v>
      </c>
      <c r="C70" s="581" t="s">
        <v>233</v>
      </c>
      <c r="D70" s="587" t="s">
        <v>234</v>
      </c>
      <c r="E70" s="584">
        <v>0</v>
      </c>
      <c r="F70" s="581">
        <v>843</v>
      </c>
      <c r="G70" s="581">
        <v>40098</v>
      </c>
      <c r="H70" s="581">
        <v>0</v>
      </c>
      <c r="I70" s="581">
        <v>0</v>
      </c>
      <c r="J70" s="581">
        <v>957</v>
      </c>
      <c r="K70" s="581">
        <v>0</v>
      </c>
      <c r="L70" s="581">
        <v>0</v>
      </c>
      <c r="M70" s="581">
        <v>0</v>
      </c>
      <c r="N70" s="581">
        <v>194</v>
      </c>
      <c r="O70" s="581">
        <v>13</v>
      </c>
      <c r="P70" s="581">
        <v>-11690</v>
      </c>
      <c r="Q70" s="581">
        <v>58</v>
      </c>
      <c r="R70" s="581">
        <v>0</v>
      </c>
      <c r="S70" s="581">
        <v>0</v>
      </c>
      <c r="T70" s="581">
        <v>0</v>
      </c>
      <c r="U70" s="581">
        <v>0</v>
      </c>
      <c r="V70" s="581">
        <v>0</v>
      </c>
      <c r="W70" s="581">
        <v>0</v>
      </c>
      <c r="X70" s="581">
        <v>0</v>
      </c>
      <c r="Y70" s="581">
        <v>82</v>
      </c>
      <c r="Z70" s="581">
        <v>-2</v>
      </c>
      <c r="AA70" s="581">
        <v>4</v>
      </c>
    </row>
    <row r="71" spans="1:27" x14ac:dyDescent="0.2">
      <c r="A71" s="581" t="s">
        <v>93</v>
      </c>
      <c r="B71" s="581" t="s">
        <v>232</v>
      </c>
      <c r="C71" s="581" t="s">
        <v>233</v>
      </c>
      <c r="D71" s="587" t="s">
        <v>235</v>
      </c>
      <c r="E71" s="584">
        <v>-22</v>
      </c>
      <c r="F71" s="581">
        <v>675</v>
      </c>
      <c r="G71" s="581">
        <v>22719</v>
      </c>
      <c r="H71" s="581">
        <v>0</v>
      </c>
      <c r="I71" s="581">
        <v>0</v>
      </c>
      <c r="J71" s="581">
        <v>0</v>
      </c>
      <c r="K71" s="581">
        <v>0</v>
      </c>
      <c r="L71" s="581">
        <v>0</v>
      </c>
      <c r="M71" s="581">
        <v>0</v>
      </c>
      <c r="N71" s="581">
        <v>0</v>
      </c>
      <c r="O71" s="581">
        <v>-13</v>
      </c>
      <c r="P71" s="581">
        <v>-11707</v>
      </c>
      <c r="Q71" s="581">
        <v>79</v>
      </c>
      <c r="R71" s="581">
        <v>0</v>
      </c>
      <c r="S71" s="581">
        <v>0</v>
      </c>
      <c r="T71" s="581">
        <v>0</v>
      </c>
      <c r="U71" s="581">
        <v>0</v>
      </c>
      <c r="V71" s="581">
        <v>0</v>
      </c>
      <c r="W71" s="581">
        <v>0</v>
      </c>
      <c r="X71" s="581">
        <v>0</v>
      </c>
      <c r="Y71" s="581">
        <v>0</v>
      </c>
      <c r="Z71" s="581">
        <v>-10</v>
      </c>
      <c r="AA71" s="581">
        <v>4</v>
      </c>
    </row>
    <row r="72" spans="1:27" x14ac:dyDescent="0.2">
      <c r="A72" s="581" t="s">
        <v>93</v>
      </c>
      <c r="B72" s="581" t="s">
        <v>232</v>
      </c>
      <c r="C72" s="581" t="s">
        <v>233</v>
      </c>
      <c r="D72" s="587" t="s">
        <v>236</v>
      </c>
      <c r="E72" s="584">
        <v>22</v>
      </c>
      <c r="F72" s="581">
        <v>168</v>
      </c>
      <c r="G72" s="581">
        <v>17379</v>
      </c>
      <c r="H72" s="581">
        <v>0</v>
      </c>
      <c r="I72" s="581">
        <v>0</v>
      </c>
      <c r="J72" s="581">
        <v>957</v>
      </c>
      <c r="K72" s="581">
        <v>0</v>
      </c>
      <c r="L72" s="581">
        <v>0</v>
      </c>
      <c r="M72" s="581">
        <v>0</v>
      </c>
      <c r="N72" s="581">
        <v>194</v>
      </c>
      <c r="O72" s="581">
        <v>26</v>
      </c>
      <c r="P72" s="581">
        <v>17</v>
      </c>
      <c r="Q72" s="581">
        <v>-21</v>
      </c>
      <c r="R72" s="581">
        <v>0</v>
      </c>
      <c r="S72" s="581">
        <v>0</v>
      </c>
      <c r="T72" s="581">
        <v>0</v>
      </c>
      <c r="U72" s="581">
        <v>0</v>
      </c>
      <c r="V72" s="581">
        <v>0</v>
      </c>
      <c r="W72" s="581">
        <v>0</v>
      </c>
      <c r="X72" s="581">
        <v>0</v>
      </c>
      <c r="Y72" s="581">
        <v>82</v>
      </c>
      <c r="Z72" s="581">
        <v>8</v>
      </c>
      <c r="AA72" s="581">
        <v>0</v>
      </c>
    </row>
    <row r="73" spans="1:27" x14ac:dyDescent="0.2">
      <c r="A73" s="581"/>
      <c r="B73" s="581"/>
      <c r="C73" s="581"/>
      <c r="D73" s="587"/>
      <c r="E73" s="584" t="s">
        <v>237</v>
      </c>
      <c r="F73" s="581" t="s">
        <v>237</v>
      </c>
      <c r="G73" s="581" t="s">
        <v>237</v>
      </c>
      <c r="H73" s="581" t="s">
        <v>237</v>
      </c>
      <c r="I73" s="581" t="s">
        <v>237</v>
      </c>
      <c r="J73" s="581" t="s">
        <v>237</v>
      </c>
      <c r="K73" s="581" t="s">
        <v>237</v>
      </c>
      <c r="L73" s="581" t="s">
        <v>237</v>
      </c>
      <c r="M73" s="581" t="s">
        <v>237</v>
      </c>
      <c r="N73" s="581" t="s">
        <v>237</v>
      </c>
      <c r="O73" s="581" t="s">
        <v>237</v>
      </c>
      <c r="P73" s="581" t="s">
        <v>237</v>
      </c>
      <c r="Q73" s="581" t="s">
        <v>237</v>
      </c>
      <c r="R73" s="581" t="s">
        <v>237</v>
      </c>
      <c r="S73" s="581" t="s">
        <v>237</v>
      </c>
      <c r="T73" s="581" t="s">
        <v>237</v>
      </c>
      <c r="U73" s="581" t="s">
        <v>237</v>
      </c>
      <c r="V73" s="581" t="s">
        <v>237</v>
      </c>
      <c r="W73" s="581" t="s">
        <v>237</v>
      </c>
      <c r="X73" s="581" t="s">
        <v>237</v>
      </c>
      <c r="Y73" s="581" t="s">
        <v>237</v>
      </c>
      <c r="Z73" s="581" t="s">
        <v>237</v>
      </c>
      <c r="AA73" s="581" t="s">
        <v>237</v>
      </c>
    </row>
    <row r="74" spans="1:27" x14ac:dyDescent="0.2">
      <c r="A74" s="581" t="s">
        <v>95</v>
      </c>
      <c r="B74" s="581" t="s">
        <v>232</v>
      </c>
      <c r="C74" s="581" t="s">
        <v>233</v>
      </c>
      <c r="D74" s="587" t="s">
        <v>234</v>
      </c>
      <c r="E74" s="584">
        <v>0</v>
      </c>
      <c r="F74" s="581">
        <v>776</v>
      </c>
      <c r="G74" s="581">
        <v>6584</v>
      </c>
      <c r="H74" s="581">
        <v>0</v>
      </c>
      <c r="I74" s="581">
        <v>0</v>
      </c>
      <c r="J74" s="581">
        <v>352</v>
      </c>
      <c r="K74" s="581">
        <v>0</v>
      </c>
      <c r="L74" s="581">
        <v>0</v>
      </c>
      <c r="M74" s="581">
        <v>0</v>
      </c>
      <c r="N74" s="581">
        <v>81</v>
      </c>
      <c r="O74" s="581">
        <v>21</v>
      </c>
      <c r="P74" s="581">
        <v>235</v>
      </c>
      <c r="Q74" s="581">
        <v>8</v>
      </c>
      <c r="R74" s="581">
        <v>0</v>
      </c>
      <c r="S74" s="581">
        <v>-2530</v>
      </c>
      <c r="T74" s="581">
        <v>0</v>
      </c>
      <c r="U74" s="581">
        <v>0</v>
      </c>
      <c r="V74" s="581">
        <v>0</v>
      </c>
      <c r="W74" s="581">
        <v>0</v>
      </c>
      <c r="X74" s="581">
        <v>0</v>
      </c>
      <c r="Y74" s="581">
        <v>101</v>
      </c>
      <c r="Z74" s="581">
        <v>4</v>
      </c>
      <c r="AA74" s="581">
        <v>2</v>
      </c>
    </row>
    <row r="75" spans="1:27" x14ac:dyDescent="0.2">
      <c r="A75" s="581" t="s">
        <v>95</v>
      </c>
      <c r="B75" s="581" t="s">
        <v>232</v>
      </c>
      <c r="C75" s="581" t="s">
        <v>233</v>
      </c>
      <c r="D75" s="587" t="s">
        <v>235</v>
      </c>
      <c r="E75" s="584">
        <v>-12</v>
      </c>
      <c r="F75" s="581">
        <v>644</v>
      </c>
      <c r="G75" s="581">
        <v>3664</v>
      </c>
      <c r="H75" s="581">
        <v>0</v>
      </c>
      <c r="I75" s="581">
        <v>0</v>
      </c>
      <c r="J75" s="581">
        <v>0</v>
      </c>
      <c r="K75" s="581">
        <v>0</v>
      </c>
      <c r="L75" s="581">
        <v>0</v>
      </c>
      <c r="M75" s="581">
        <v>0</v>
      </c>
      <c r="N75" s="581">
        <v>0</v>
      </c>
      <c r="O75" s="581">
        <v>-23</v>
      </c>
      <c r="P75" s="581">
        <v>216</v>
      </c>
      <c r="Q75" s="581">
        <v>13</v>
      </c>
      <c r="R75" s="581">
        <v>0</v>
      </c>
      <c r="S75" s="581">
        <v>-1526</v>
      </c>
      <c r="T75" s="581">
        <v>0</v>
      </c>
      <c r="U75" s="581">
        <v>0</v>
      </c>
      <c r="V75" s="581">
        <v>0</v>
      </c>
      <c r="W75" s="581">
        <v>0</v>
      </c>
      <c r="X75" s="581">
        <v>0</v>
      </c>
      <c r="Y75" s="581">
        <v>0</v>
      </c>
      <c r="Z75" s="581">
        <v>146</v>
      </c>
      <c r="AA75" s="581">
        <v>0</v>
      </c>
    </row>
    <row r="76" spans="1:27" x14ac:dyDescent="0.2">
      <c r="A76" s="581" t="s">
        <v>95</v>
      </c>
      <c r="B76" s="581" t="s">
        <v>232</v>
      </c>
      <c r="C76" s="581" t="s">
        <v>233</v>
      </c>
      <c r="D76" s="587" t="s">
        <v>236</v>
      </c>
      <c r="E76" s="584">
        <v>12</v>
      </c>
      <c r="F76" s="581">
        <v>132</v>
      </c>
      <c r="G76" s="581">
        <v>2920</v>
      </c>
      <c r="H76" s="581">
        <v>0</v>
      </c>
      <c r="I76" s="581">
        <v>0</v>
      </c>
      <c r="J76" s="581">
        <v>352</v>
      </c>
      <c r="K76" s="581">
        <v>0</v>
      </c>
      <c r="L76" s="581">
        <v>0</v>
      </c>
      <c r="M76" s="581">
        <v>0</v>
      </c>
      <c r="N76" s="581">
        <v>81</v>
      </c>
      <c r="O76" s="581">
        <v>44</v>
      </c>
      <c r="P76" s="581">
        <v>19</v>
      </c>
      <c r="Q76" s="581">
        <v>-5</v>
      </c>
      <c r="R76" s="581">
        <v>0</v>
      </c>
      <c r="S76" s="581">
        <v>-1004</v>
      </c>
      <c r="T76" s="581">
        <v>0</v>
      </c>
      <c r="U76" s="581">
        <v>0</v>
      </c>
      <c r="V76" s="581">
        <v>0</v>
      </c>
      <c r="W76" s="581">
        <v>0</v>
      </c>
      <c r="X76" s="581">
        <v>0</v>
      </c>
      <c r="Y76" s="581">
        <v>101</v>
      </c>
      <c r="Z76" s="581">
        <v>-142</v>
      </c>
      <c r="AA76" s="581">
        <v>2</v>
      </c>
    </row>
    <row r="77" spans="1:27" x14ac:dyDescent="0.2">
      <c r="A77" s="581"/>
      <c r="B77" s="581"/>
      <c r="C77" s="581"/>
      <c r="D77" s="587"/>
      <c r="E77" s="584" t="s">
        <v>237</v>
      </c>
      <c r="F77" s="581" t="s">
        <v>237</v>
      </c>
      <c r="G77" s="581" t="s">
        <v>237</v>
      </c>
      <c r="H77" s="581" t="s">
        <v>237</v>
      </c>
      <c r="I77" s="581" t="s">
        <v>237</v>
      </c>
      <c r="J77" s="581" t="s">
        <v>237</v>
      </c>
      <c r="K77" s="581" t="s">
        <v>237</v>
      </c>
      <c r="L77" s="581" t="s">
        <v>237</v>
      </c>
      <c r="M77" s="581" t="s">
        <v>237</v>
      </c>
      <c r="N77" s="581" t="s">
        <v>237</v>
      </c>
      <c r="O77" s="581" t="s">
        <v>237</v>
      </c>
      <c r="P77" s="581" t="s">
        <v>237</v>
      </c>
      <c r="Q77" s="581" t="s">
        <v>237</v>
      </c>
      <c r="R77" s="581" t="s">
        <v>237</v>
      </c>
      <c r="S77" s="581" t="s">
        <v>237</v>
      </c>
      <c r="T77" s="581" t="s">
        <v>237</v>
      </c>
      <c r="U77" s="581" t="s">
        <v>237</v>
      </c>
      <c r="V77" s="581" t="s">
        <v>237</v>
      </c>
      <c r="W77" s="581" t="s">
        <v>237</v>
      </c>
      <c r="X77" s="581" t="s">
        <v>237</v>
      </c>
      <c r="Y77" s="581" t="s">
        <v>237</v>
      </c>
      <c r="Z77" s="581" t="s">
        <v>237</v>
      </c>
      <c r="AA77" s="581" t="s">
        <v>237</v>
      </c>
    </row>
    <row r="78" spans="1:27" x14ac:dyDescent="0.2">
      <c r="A78" s="581" t="s">
        <v>97</v>
      </c>
      <c r="B78" s="581" t="s">
        <v>232</v>
      </c>
      <c r="C78" s="581" t="s">
        <v>233</v>
      </c>
      <c r="D78" s="587" t="s">
        <v>234</v>
      </c>
      <c r="E78" s="584">
        <v>0</v>
      </c>
      <c r="F78" s="581">
        <v>1823</v>
      </c>
      <c r="G78" s="581">
        <v>2965</v>
      </c>
      <c r="H78" s="581">
        <v>0</v>
      </c>
      <c r="I78" s="581">
        <v>0</v>
      </c>
      <c r="J78" s="581">
        <v>198</v>
      </c>
      <c r="K78" s="581">
        <v>0</v>
      </c>
      <c r="L78" s="581">
        <v>0</v>
      </c>
      <c r="M78" s="581">
        <v>0</v>
      </c>
      <c r="N78" s="581">
        <v>126</v>
      </c>
      <c r="O78" s="581">
        <v>580</v>
      </c>
      <c r="P78" s="581">
        <v>-199</v>
      </c>
      <c r="Q78" s="581">
        <v>10</v>
      </c>
      <c r="R78" s="581">
        <v>0</v>
      </c>
      <c r="S78" s="581">
        <v>0</v>
      </c>
      <c r="T78" s="581">
        <v>0</v>
      </c>
      <c r="U78" s="581">
        <v>137</v>
      </c>
      <c r="V78" s="581">
        <v>0</v>
      </c>
      <c r="W78" s="581">
        <v>0</v>
      </c>
      <c r="X78" s="581">
        <v>0</v>
      </c>
      <c r="Y78" s="581">
        <v>306</v>
      </c>
      <c r="Z78" s="581">
        <v>375</v>
      </c>
      <c r="AA78" s="581">
        <v>31</v>
      </c>
    </row>
    <row r="79" spans="1:27" x14ac:dyDescent="0.2">
      <c r="A79" s="581" t="s">
        <v>97</v>
      </c>
      <c r="B79" s="581" t="s">
        <v>232</v>
      </c>
      <c r="C79" s="581" t="s">
        <v>233</v>
      </c>
      <c r="D79" s="587" t="s">
        <v>235</v>
      </c>
      <c r="E79" s="584">
        <v>-2</v>
      </c>
      <c r="F79" s="581">
        <v>1927</v>
      </c>
      <c r="G79" s="581">
        <v>891</v>
      </c>
      <c r="H79" s="581">
        <v>0</v>
      </c>
      <c r="I79" s="581">
        <v>0</v>
      </c>
      <c r="J79" s="581">
        <v>0</v>
      </c>
      <c r="K79" s="581">
        <v>0</v>
      </c>
      <c r="L79" s="581">
        <v>0</v>
      </c>
      <c r="M79" s="581">
        <v>0</v>
      </c>
      <c r="N79" s="581">
        <v>0</v>
      </c>
      <c r="O79" s="581">
        <v>420</v>
      </c>
      <c r="P79" s="581">
        <v>-208</v>
      </c>
      <c r="Q79" s="581">
        <v>11</v>
      </c>
      <c r="R79" s="581">
        <v>0</v>
      </c>
      <c r="S79" s="581">
        <v>0</v>
      </c>
      <c r="T79" s="581">
        <v>0</v>
      </c>
      <c r="U79" s="581">
        <v>41</v>
      </c>
      <c r="V79" s="581">
        <v>0</v>
      </c>
      <c r="W79" s="581">
        <v>0</v>
      </c>
      <c r="X79" s="581">
        <v>0</v>
      </c>
      <c r="Y79" s="581">
        <v>0</v>
      </c>
      <c r="Z79" s="581">
        <v>66</v>
      </c>
      <c r="AA79" s="581">
        <v>0</v>
      </c>
    </row>
    <row r="80" spans="1:27" x14ac:dyDescent="0.2">
      <c r="A80" s="581" t="s">
        <v>97</v>
      </c>
      <c r="B80" s="581" t="s">
        <v>232</v>
      </c>
      <c r="C80" s="581" t="s">
        <v>233</v>
      </c>
      <c r="D80" s="587" t="s">
        <v>236</v>
      </c>
      <c r="E80" s="584">
        <v>2</v>
      </c>
      <c r="F80" s="581">
        <v>-104</v>
      </c>
      <c r="G80" s="581">
        <v>2074</v>
      </c>
      <c r="H80" s="581">
        <v>0</v>
      </c>
      <c r="I80" s="581">
        <v>0</v>
      </c>
      <c r="J80" s="581">
        <v>198</v>
      </c>
      <c r="K80" s="581">
        <v>0</v>
      </c>
      <c r="L80" s="581">
        <v>0</v>
      </c>
      <c r="M80" s="581">
        <v>0</v>
      </c>
      <c r="N80" s="581">
        <v>126</v>
      </c>
      <c r="O80" s="581">
        <v>160</v>
      </c>
      <c r="P80" s="581">
        <v>9</v>
      </c>
      <c r="Q80" s="581">
        <v>-1</v>
      </c>
      <c r="R80" s="581">
        <v>0</v>
      </c>
      <c r="S80" s="581">
        <v>0</v>
      </c>
      <c r="T80" s="581">
        <v>0</v>
      </c>
      <c r="U80" s="581">
        <v>96</v>
      </c>
      <c r="V80" s="581">
        <v>0</v>
      </c>
      <c r="W80" s="581">
        <v>0</v>
      </c>
      <c r="X80" s="581">
        <v>0</v>
      </c>
      <c r="Y80" s="581">
        <v>306</v>
      </c>
      <c r="Z80" s="581">
        <v>309</v>
      </c>
      <c r="AA80" s="581">
        <v>31</v>
      </c>
    </row>
    <row r="81" spans="1:27" x14ac:dyDescent="0.2">
      <c r="A81" s="581"/>
      <c r="B81" s="581"/>
      <c r="C81" s="581"/>
      <c r="D81" s="587"/>
      <c r="E81" s="584" t="s">
        <v>237</v>
      </c>
      <c r="F81" s="581" t="s">
        <v>237</v>
      </c>
      <c r="G81" s="581" t="s">
        <v>237</v>
      </c>
      <c r="H81" s="581" t="s">
        <v>237</v>
      </c>
      <c r="I81" s="581" t="s">
        <v>237</v>
      </c>
      <c r="J81" s="581" t="s">
        <v>237</v>
      </c>
      <c r="K81" s="581" t="s">
        <v>237</v>
      </c>
      <c r="L81" s="581" t="s">
        <v>237</v>
      </c>
      <c r="M81" s="581" t="s">
        <v>237</v>
      </c>
      <c r="N81" s="581" t="s">
        <v>237</v>
      </c>
      <c r="O81" s="581" t="s">
        <v>237</v>
      </c>
      <c r="P81" s="581" t="s">
        <v>237</v>
      </c>
      <c r="Q81" s="581" t="s">
        <v>237</v>
      </c>
      <c r="R81" s="581" t="s">
        <v>237</v>
      </c>
      <c r="S81" s="581" t="s">
        <v>237</v>
      </c>
      <c r="T81" s="581" t="s">
        <v>237</v>
      </c>
      <c r="U81" s="581" t="s">
        <v>237</v>
      </c>
      <c r="V81" s="581" t="s">
        <v>237</v>
      </c>
      <c r="W81" s="581" t="s">
        <v>237</v>
      </c>
      <c r="X81" s="581" t="s">
        <v>237</v>
      </c>
      <c r="Y81" s="581" t="s">
        <v>237</v>
      </c>
      <c r="Z81" s="581" t="s">
        <v>237</v>
      </c>
      <c r="AA81" s="581" t="s">
        <v>237</v>
      </c>
    </row>
    <row r="82" spans="1:27" x14ac:dyDescent="0.2">
      <c r="A82" s="581" t="s">
        <v>99</v>
      </c>
      <c r="B82" s="581" t="s">
        <v>232</v>
      </c>
      <c r="C82" s="581" t="s">
        <v>233</v>
      </c>
      <c r="D82" s="587" t="s">
        <v>234</v>
      </c>
      <c r="E82" s="584">
        <v>0</v>
      </c>
      <c r="F82" s="581">
        <v>0</v>
      </c>
      <c r="G82" s="581">
        <v>232</v>
      </c>
      <c r="H82" s="581">
        <v>0</v>
      </c>
      <c r="I82" s="581">
        <v>0</v>
      </c>
      <c r="J82" s="581">
        <v>0</v>
      </c>
      <c r="K82" s="581">
        <v>0</v>
      </c>
      <c r="L82" s="581">
        <v>0</v>
      </c>
      <c r="M82" s="581">
        <v>0</v>
      </c>
      <c r="N82" s="581">
        <v>0</v>
      </c>
      <c r="O82" s="581">
        <v>0</v>
      </c>
      <c r="P82" s="581">
        <v>0</v>
      </c>
      <c r="Q82" s="581">
        <v>0</v>
      </c>
      <c r="R82" s="581">
        <v>0</v>
      </c>
      <c r="S82" s="581">
        <v>0</v>
      </c>
      <c r="T82" s="581">
        <v>0</v>
      </c>
      <c r="U82" s="581">
        <v>95</v>
      </c>
      <c r="V82" s="581">
        <v>0</v>
      </c>
      <c r="W82" s="581">
        <v>0</v>
      </c>
      <c r="X82" s="581">
        <v>0</v>
      </c>
      <c r="Y82" s="581">
        <v>22</v>
      </c>
      <c r="Z82" s="581">
        <v>0</v>
      </c>
      <c r="AA82" s="581">
        <v>0</v>
      </c>
    </row>
    <row r="83" spans="1:27" x14ac:dyDescent="0.2">
      <c r="A83" s="581" t="s">
        <v>99</v>
      </c>
      <c r="B83" s="581" t="s">
        <v>232</v>
      </c>
      <c r="C83" s="581" t="s">
        <v>233</v>
      </c>
      <c r="D83" s="587" t="s">
        <v>235</v>
      </c>
      <c r="E83" s="584">
        <v>0</v>
      </c>
      <c r="F83" s="581">
        <v>0</v>
      </c>
      <c r="G83" s="581">
        <v>0</v>
      </c>
      <c r="H83" s="581">
        <v>0</v>
      </c>
      <c r="I83" s="581">
        <v>0</v>
      </c>
      <c r="J83" s="581">
        <v>0</v>
      </c>
      <c r="K83" s="581">
        <v>0</v>
      </c>
      <c r="L83" s="581">
        <v>0</v>
      </c>
      <c r="M83" s="581">
        <v>0</v>
      </c>
      <c r="N83" s="581">
        <v>0</v>
      </c>
      <c r="O83" s="581">
        <v>0</v>
      </c>
      <c r="P83" s="581">
        <v>0</v>
      </c>
      <c r="Q83" s="581">
        <v>0</v>
      </c>
      <c r="R83" s="581">
        <v>0</v>
      </c>
      <c r="S83" s="581">
        <v>0</v>
      </c>
      <c r="T83" s="581">
        <v>0</v>
      </c>
      <c r="U83" s="581">
        <v>15</v>
      </c>
      <c r="V83" s="581">
        <v>0</v>
      </c>
      <c r="W83" s="581">
        <v>0</v>
      </c>
      <c r="X83" s="581">
        <v>0</v>
      </c>
      <c r="Y83" s="581">
        <v>0</v>
      </c>
      <c r="Z83" s="581">
        <v>0</v>
      </c>
      <c r="AA83" s="581">
        <v>0</v>
      </c>
    </row>
    <row r="84" spans="1:27" ht="13.5" thickBot="1" x14ac:dyDescent="0.25">
      <c r="A84" s="583" t="s">
        <v>99</v>
      </c>
      <c r="B84" s="583" t="s">
        <v>232</v>
      </c>
      <c r="C84" s="583" t="s">
        <v>233</v>
      </c>
      <c r="D84" s="588" t="s">
        <v>236</v>
      </c>
      <c r="E84" s="585">
        <v>0</v>
      </c>
      <c r="F84" s="583">
        <v>0</v>
      </c>
      <c r="G84" s="583">
        <v>232</v>
      </c>
      <c r="H84" s="583">
        <v>0</v>
      </c>
      <c r="I84" s="583">
        <v>0</v>
      </c>
      <c r="J84" s="583">
        <v>0</v>
      </c>
      <c r="K84" s="583">
        <v>0</v>
      </c>
      <c r="L84" s="583">
        <v>0</v>
      </c>
      <c r="M84" s="583">
        <v>0</v>
      </c>
      <c r="N84" s="583">
        <v>0</v>
      </c>
      <c r="O84" s="583">
        <v>0</v>
      </c>
      <c r="P84" s="583">
        <v>0</v>
      </c>
      <c r="Q84" s="583">
        <v>0</v>
      </c>
      <c r="R84" s="583">
        <v>0</v>
      </c>
      <c r="S84" s="583">
        <v>0</v>
      </c>
      <c r="T84" s="583">
        <v>0</v>
      </c>
      <c r="U84" s="583">
        <v>80</v>
      </c>
      <c r="V84" s="583">
        <v>0</v>
      </c>
      <c r="W84" s="583">
        <v>0</v>
      </c>
      <c r="X84" s="583">
        <v>0</v>
      </c>
      <c r="Y84" s="583">
        <v>22</v>
      </c>
      <c r="Z84" s="583">
        <v>0</v>
      </c>
      <c r="AA84" s="583">
        <v>0</v>
      </c>
    </row>
    <row r="85" spans="1:27" ht="13.5" thickBot="1" x14ac:dyDescent="0.25">
      <c r="A85" s="643"/>
      <c r="B85" s="643"/>
      <c r="C85" s="643"/>
      <c r="D85" s="644"/>
      <c r="E85" s="645" t="s">
        <v>237</v>
      </c>
      <c r="F85" s="643" t="s">
        <v>237</v>
      </c>
      <c r="G85" s="643" t="s">
        <v>237</v>
      </c>
      <c r="H85" s="643" t="s">
        <v>237</v>
      </c>
      <c r="I85" s="643" t="s">
        <v>237</v>
      </c>
      <c r="J85" s="643" t="s">
        <v>237</v>
      </c>
      <c r="K85" s="643" t="s">
        <v>237</v>
      </c>
      <c r="L85" s="643" t="s">
        <v>237</v>
      </c>
      <c r="M85" s="643" t="s">
        <v>237</v>
      </c>
      <c r="N85" s="643" t="s">
        <v>237</v>
      </c>
      <c r="O85" s="643" t="s">
        <v>237</v>
      </c>
      <c r="P85" s="643" t="s">
        <v>237</v>
      </c>
      <c r="Q85" s="643" t="s">
        <v>237</v>
      </c>
      <c r="R85" s="643" t="s">
        <v>237</v>
      </c>
      <c r="S85" s="643" t="s">
        <v>237</v>
      </c>
      <c r="T85" s="643" t="s">
        <v>237</v>
      </c>
      <c r="U85" s="643" t="s">
        <v>237</v>
      </c>
      <c r="V85" s="643" t="s">
        <v>237</v>
      </c>
      <c r="W85" s="643" t="s">
        <v>237</v>
      </c>
      <c r="X85" s="643" t="s">
        <v>237</v>
      </c>
      <c r="Y85" s="643" t="s">
        <v>237</v>
      </c>
      <c r="Z85" s="643" t="s">
        <v>237</v>
      </c>
      <c r="AA85" s="643" t="s">
        <v>237</v>
      </c>
    </row>
    <row r="86" spans="1:27" x14ac:dyDescent="0.2">
      <c r="A86" s="581" t="s">
        <v>53</v>
      </c>
      <c r="B86" s="581" t="s">
        <v>239</v>
      </c>
      <c r="C86" s="581"/>
      <c r="D86" s="587" t="s">
        <v>234</v>
      </c>
      <c r="E86" s="584">
        <v>0</v>
      </c>
      <c r="F86" s="581">
        <v>0</v>
      </c>
      <c r="G86" s="581">
        <v>0</v>
      </c>
      <c r="H86" s="581">
        <v>0</v>
      </c>
      <c r="I86" s="581">
        <v>0</v>
      </c>
      <c r="J86" s="581">
        <v>0</v>
      </c>
      <c r="K86" s="581">
        <v>0</v>
      </c>
      <c r="L86" s="581">
        <v>0</v>
      </c>
      <c r="M86" s="581">
        <v>0</v>
      </c>
      <c r="N86" s="581">
        <v>0</v>
      </c>
      <c r="O86" s="581">
        <v>4065</v>
      </c>
      <c r="P86" s="581">
        <v>-1</v>
      </c>
      <c r="Q86" s="581">
        <v>0</v>
      </c>
      <c r="R86" s="581">
        <v>0</v>
      </c>
      <c r="S86" s="581">
        <v>0</v>
      </c>
      <c r="T86" s="581">
        <v>0</v>
      </c>
      <c r="U86" s="581">
        <v>0</v>
      </c>
      <c r="V86" s="581">
        <v>0</v>
      </c>
      <c r="W86" s="581">
        <v>0</v>
      </c>
      <c r="X86" s="581">
        <v>0</v>
      </c>
      <c r="Y86" s="581">
        <v>48</v>
      </c>
      <c r="Z86" s="581">
        <v>0</v>
      </c>
      <c r="AA86" s="581">
        <v>0</v>
      </c>
    </row>
    <row r="87" spans="1:27" x14ac:dyDescent="0.2">
      <c r="A87" s="581" t="s">
        <v>53</v>
      </c>
      <c r="B87" s="581" t="s">
        <v>240</v>
      </c>
      <c r="C87" s="581"/>
      <c r="D87" s="587" t="s">
        <v>234</v>
      </c>
      <c r="E87" s="584">
        <v>0</v>
      </c>
      <c r="F87" s="581">
        <v>0</v>
      </c>
      <c r="G87" s="581">
        <v>72</v>
      </c>
      <c r="H87" s="581">
        <v>0</v>
      </c>
      <c r="I87" s="581">
        <v>0</v>
      </c>
      <c r="J87" s="581">
        <v>0</v>
      </c>
      <c r="K87" s="581">
        <v>0</v>
      </c>
      <c r="L87" s="581">
        <v>0</v>
      </c>
      <c r="M87" s="581">
        <v>0</v>
      </c>
      <c r="N87" s="581">
        <v>0</v>
      </c>
      <c r="O87" s="581">
        <v>1</v>
      </c>
      <c r="P87" s="581">
        <v>-3</v>
      </c>
      <c r="Q87" s="581">
        <v>0</v>
      </c>
      <c r="R87" s="581">
        <v>0</v>
      </c>
      <c r="S87" s="581">
        <v>0</v>
      </c>
      <c r="T87" s="581">
        <v>0</v>
      </c>
      <c r="U87" s="581">
        <v>0</v>
      </c>
      <c r="V87" s="581">
        <v>0</v>
      </c>
      <c r="W87" s="581">
        <v>0</v>
      </c>
      <c r="X87" s="581">
        <v>0</v>
      </c>
      <c r="Y87" s="581">
        <v>0</v>
      </c>
      <c r="Z87" s="581">
        <v>0</v>
      </c>
      <c r="AA87" s="581">
        <v>0</v>
      </c>
    </row>
    <row r="88" spans="1:27" x14ac:dyDescent="0.2">
      <c r="A88" s="581" t="s">
        <v>53</v>
      </c>
      <c r="B88" s="581" t="s">
        <v>241</v>
      </c>
      <c r="C88" s="581"/>
      <c r="D88" s="587" t="s">
        <v>234</v>
      </c>
      <c r="E88" s="584">
        <v>0</v>
      </c>
      <c r="F88" s="581">
        <v>0</v>
      </c>
      <c r="G88" s="581">
        <v>0</v>
      </c>
      <c r="H88" s="581">
        <v>0</v>
      </c>
      <c r="I88" s="581">
        <v>0</v>
      </c>
      <c r="J88" s="581">
        <v>0</v>
      </c>
      <c r="K88" s="581">
        <v>0</v>
      </c>
      <c r="L88" s="581">
        <v>0</v>
      </c>
      <c r="M88" s="581">
        <v>0</v>
      </c>
      <c r="N88" s="581">
        <v>0</v>
      </c>
      <c r="O88" s="581">
        <v>6302</v>
      </c>
      <c r="P88" s="581">
        <v>96</v>
      </c>
      <c r="Q88" s="581">
        <v>0</v>
      </c>
      <c r="R88" s="581">
        <v>0</v>
      </c>
      <c r="S88" s="581">
        <v>0</v>
      </c>
      <c r="T88" s="581">
        <v>0</v>
      </c>
      <c r="U88" s="581">
        <v>0</v>
      </c>
      <c r="V88" s="581">
        <v>0</v>
      </c>
      <c r="W88" s="581">
        <v>0</v>
      </c>
      <c r="X88" s="581">
        <v>0</v>
      </c>
      <c r="Y88" s="581">
        <v>17</v>
      </c>
      <c r="Z88" s="581">
        <v>0</v>
      </c>
      <c r="AA88" s="581">
        <v>0</v>
      </c>
    </row>
    <row r="89" spans="1:27" x14ac:dyDescent="0.2">
      <c r="A89" s="581" t="s">
        <v>53</v>
      </c>
      <c r="B89" s="581" t="s">
        <v>242</v>
      </c>
      <c r="C89" s="581"/>
      <c r="D89" s="587" t="s">
        <v>234</v>
      </c>
      <c r="E89" s="584">
        <v>0</v>
      </c>
      <c r="F89" s="581">
        <v>0</v>
      </c>
      <c r="G89" s="581">
        <v>0</v>
      </c>
      <c r="H89" s="581">
        <v>0</v>
      </c>
      <c r="I89" s="581">
        <v>0</v>
      </c>
      <c r="J89" s="581">
        <v>0</v>
      </c>
      <c r="K89" s="581">
        <v>0</v>
      </c>
      <c r="L89" s="581">
        <v>0</v>
      </c>
      <c r="M89" s="581">
        <v>0</v>
      </c>
      <c r="N89" s="581">
        <v>0</v>
      </c>
      <c r="O89" s="581">
        <v>34</v>
      </c>
      <c r="P89" s="581">
        <v>0</v>
      </c>
      <c r="Q89" s="581">
        <v>0</v>
      </c>
      <c r="R89" s="581">
        <v>0</v>
      </c>
      <c r="S89" s="581">
        <v>0</v>
      </c>
      <c r="T89" s="581">
        <v>0</v>
      </c>
      <c r="U89" s="581">
        <v>0</v>
      </c>
      <c r="V89" s="581">
        <v>0</v>
      </c>
      <c r="W89" s="581">
        <v>0</v>
      </c>
      <c r="X89" s="581">
        <v>0</v>
      </c>
      <c r="Y89" s="581">
        <v>0</v>
      </c>
      <c r="Z89" s="581">
        <v>0</v>
      </c>
      <c r="AA89" s="581">
        <v>0</v>
      </c>
    </row>
    <row r="90" spans="1:27" x14ac:dyDescent="0.2">
      <c r="A90" s="581" t="s">
        <v>53</v>
      </c>
      <c r="B90" s="581" t="s">
        <v>239</v>
      </c>
      <c r="C90" s="581"/>
      <c r="D90" s="587" t="s">
        <v>235</v>
      </c>
      <c r="E90" s="584">
        <v>0</v>
      </c>
      <c r="F90" s="581">
        <v>-1</v>
      </c>
      <c r="G90" s="581">
        <v>0</v>
      </c>
      <c r="H90" s="581">
        <v>0</v>
      </c>
      <c r="I90" s="581">
        <v>0</v>
      </c>
      <c r="J90" s="581">
        <v>0</v>
      </c>
      <c r="K90" s="581">
        <v>0</v>
      </c>
      <c r="L90" s="581">
        <v>0</v>
      </c>
      <c r="M90" s="581">
        <v>0</v>
      </c>
      <c r="N90" s="581">
        <v>0</v>
      </c>
      <c r="O90" s="581">
        <v>1475</v>
      </c>
      <c r="P90" s="581">
        <v>-11</v>
      </c>
      <c r="Q90" s="581">
        <v>22</v>
      </c>
      <c r="R90" s="581">
        <v>0</v>
      </c>
      <c r="S90" s="581">
        <v>0</v>
      </c>
      <c r="T90" s="581">
        <v>0</v>
      </c>
      <c r="U90" s="581">
        <v>0</v>
      </c>
      <c r="V90" s="581">
        <v>0</v>
      </c>
      <c r="W90" s="581">
        <v>0</v>
      </c>
      <c r="X90" s="581">
        <v>0</v>
      </c>
      <c r="Y90" s="581">
        <v>0</v>
      </c>
      <c r="Z90" s="581">
        <v>0</v>
      </c>
      <c r="AA90" s="581">
        <v>0</v>
      </c>
    </row>
    <row r="91" spans="1:27" x14ac:dyDescent="0.2">
      <c r="A91" s="581" t="s">
        <v>53</v>
      </c>
      <c r="B91" s="581" t="s">
        <v>240</v>
      </c>
      <c r="C91" s="581"/>
      <c r="D91" s="587" t="s">
        <v>235</v>
      </c>
      <c r="E91" s="584">
        <v>0</v>
      </c>
      <c r="F91" s="581">
        <v>0</v>
      </c>
      <c r="G91" s="581">
        <v>26</v>
      </c>
      <c r="H91" s="581">
        <v>0</v>
      </c>
      <c r="I91" s="581">
        <v>0</v>
      </c>
      <c r="J91" s="581">
        <v>0</v>
      </c>
      <c r="K91" s="581">
        <v>0</v>
      </c>
      <c r="L91" s="581">
        <v>0</v>
      </c>
      <c r="M91" s="581">
        <v>0</v>
      </c>
      <c r="N91" s="581">
        <v>0</v>
      </c>
      <c r="O91" s="581">
        <v>0</v>
      </c>
      <c r="P91" s="581">
        <v>0</v>
      </c>
      <c r="Q91" s="581">
        <v>0</v>
      </c>
      <c r="R91" s="581">
        <v>0</v>
      </c>
      <c r="S91" s="581">
        <v>0</v>
      </c>
      <c r="T91" s="581">
        <v>0</v>
      </c>
      <c r="U91" s="581">
        <v>0</v>
      </c>
      <c r="V91" s="581">
        <v>0</v>
      </c>
      <c r="W91" s="581">
        <v>0</v>
      </c>
      <c r="X91" s="581">
        <v>0</v>
      </c>
      <c r="Y91" s="581">
        <v>0</v>
      </c>
      <c r="Z91" s="581">
        <v>0</v>
      </c>
      <c r="AA91" s="581">
        <v>0</v>
      </c>
    </row>
    <row r="92" spans="1:27" x14ac:dyDescent="0.2">
      <c r="A92" s="581" t="s">
        <v>53</v>
      </c>
      <c r="B92" s="581" t="s">
        <v>241</v>
      </c>
      <c r="C92" s="581"/>
      <c r="D92" s="587" t="s">
        <v>235</v>
      </c>
      <c r="E92" s="584">
        <v>0</v>
      </c>
      <c r="F92" s="581">
        <v>0</v>
      </c>
      <c r="G92" s="581">
        <v>0</v>
      </c>
      <c r="H92" s="581">
        <v>0</v>
      </c>
      <c r="I92" s="581">
        <v>0</v>
      </c>
      <c r="J92" s="581">
        <v>0</v>
      </c>
      <c r="K92" s="581">
        <v>0</v>
      </c>
      <c r="L92" s="581">
        <v>0</v>
      </c>
      <c r="M92" s="581">
        <v>0</v>
      </c>
      <c r="N92" s="581">
        <v>0</v>
      </c>
      <c r="O92" s="581">
        <v>3502</v>
      </c>
      <c r="P92" s="581">
        <v>0</v>
      </c>
      <c r="Q92" s="581">
        <v>36</v>
      </c>
      <c r="R92" s="581">
        <v>0</v>
      </c>
      <c r="S92" s="581">
        <v>0</v>
      </c>
      <c r="T92" s="581">
        <v>0</v>
      </c>
      <c r="U92" s="581">
        <v>0</v>
      </c>
      <c r="V92" s="581">
        <v>0</v>
      </c>
      <c r="W92" s="581">
        <v>0</v>
      </c>
      <c r="X92" s="581">
        <v>0</v>
      </c>
      <c r="Y92" s="581">
        <v>0</v>
      </c>
      <c r="Z92" s="581">
        <v>0</v>
      </c>
      <c r="AA92" s="581">
        <v>0</v>
      </c>
    </row>
    <row r="93" spans="1:27" x14ac:dyDescent="0.2">
      <c r="A93" s="581" t="s">
        <v>53</v>
      </c>
      <c r="B93" s="581" t="s">
        <v>242</v>
      </c>
      <c r="C93" s="581"/>
      <c r="D93" s="587" t="s">
        <v>235</v>
      </c>
      <c r="E93" s="584">
        <v>0</v>
      </c>
      <c r="F93" s="581">
        <v>0</v>
      </c>
      <c r="G93" s="581">
        <v>0</v>
      </c>
      <c r="H93" s="581">
        <v>0</v>
      </c>
      <c r="I93" s="581">
        <v>0</v>
      </c>
      <c r="J93" s="581">
        <v>0</v>
      </c>
      <c r="K93" s="581">
        <v>0</v>
      </c>
      <c r="L93" s="581">
        <v>0</v>
      </c>
      <c r="M93" s="581">
        <v>0</v>
      </c>
      <c r="N93" s="581">
        <v>0</v>
      </c>
      <c r="O93" s="581">
        <v>10</v>
      </c>
      <c r="P93" s="581">
        <v>0</v>
      </c>
      <c r="Q93" s="581">
        <v>0</v>
      </c>
      <c r="R93" s="581">
        <v>0</v>
      </c>
      <c r="S93" s="581">
        <v>0</v>
      </c>
      <c r="T93" s="581">
        <v>0</v>
      </c>
      <c r="U93" s="581">
        <v>0</v>
      </c>
      <c r="V93" s="581">
        <v>0</v>
      </c>
      <c r="W93" s="581">
        <v>0</v>
      </c>
      <c r="X93" s="581">
        <v>0</v>
      </c>
      <c r="Y93" s="581">
        <v>0</v>
      </c>
      <c r="Z93" s="581">
        <v>0</v>
      </c>
      <c r="AA93" s="581">
        <v>0</v>
      </c>
    </row>
    <row r="94" spans="1:27" x14ac:dyDescent="0.2">
      <c r="A94" s="581" t="s">
        <v>53</v>
      </c>
      <c r="B94" s="581" t="s">
        <v>239</v>
      </c>
      <c r="C94" s="581"/>
      <c r="D94" s="587" t="s">
        <v>236</v>
      </c>
      <c r="E94" s="584">
        <v>0</v>
      </c>
      <c r="F94" s="581">
        <v>1</v>
      </c>
      <c r="G94" s="581">
        <v>0</v>
      </c>
      <c r="H94" s="581">
        <v>0</v>
      </c>
      <c r="I94" s="581">
        <v>0</v>
      </c>
      <c r="J94" s="581">
        <v>0</v>
      </c>
      <c r="K94" s="581">
        <v>0</v>
      </c>
      <c r="L94" s="581">
        <v>0</v>
      </c>
      <c r="M94" s="581">
        <v>0</v>
      </c>
      <c r="N94" s="581">
        <v>0</v>
      </c>
      <c r="O94" s="581">
        <v>2590</v>
      </c>
      <c r="P94" s="581">
        <v>10</v>
      </c>
      <c r="Q94" s="581">
        <v>-22</v>
      </c>
      <c r="R94" s="581">
        <v>0</v>
      </c>
      <c r="S94" s="581">
        <v>0</v>
      </c>
      <c r="T94" s="581">
        <v>0</v>
      </c>
      <c r="U94" s="581">
        <v>0</v>
      </c>
      <c r="V94" s="581">
        <v>0</v>
      </c>
      <c r="W94" s="581">
        <v>0</v>
      </c>
      <c r="X94" s="581">
        <v>0</v>
      </c>
      <c r="Y94" s="581">
        <v>48</v>
      </c>
      <c r="Z94" s="581">
        <v>0</v>
      </c>
      <c r="AA94" s="581">
        <v>0</v>
      </c>
    </row>
    <row r="95" spans="1:27" x14ac:dyDescent="0.2">
      <c r="A95" s="581" t="s">
        <v>53</v>
      </c>
      <c r="B95" s="581" t="s">
        <v>240</v>
      </c>
      <c r="C95" s="581"/>
      <c r="D95" s="587" t="s">
        <v>236</v>
      </c>
      <c r="E95" s="584">
        <v>0</v>
      </c>
      <c r="F95" s="581">
        <v>0</v>
      </c>
      <c r="G95" s="581">
        <v>46</v>
      </c>
      <c r="H95" s="581">
        <v>0</v>
      </c>
      <c r="I95" s="581">
        <v>0</v>
      </c>
      <c r="J95" s="581">
        <v>0</v>
      </c>
      <c r="K95" s="581">
        <v>0</v>
      </c>
      <c r="L95" s="581">
        <v>0</v>
      </c>
      <c r="M95" s="581">
        <v>0</v>
      </c>
      <c r="N95" s="581">
        <v>0</v>
      </c>
      <c r="O95" s="581">
        <v>1</v>
      </c>
      <c r="P95" s="581">
        <v>-3</v>
      </c>
      <c r="Q95" s="581">
        <v>0</v>
      </c>
      <c r="R95" s="581">
        <v>0</v>
      </c>
      <c r="S95" s="581">
        <v>0</v>
      </c>
      <c r="T95" s="581">
        <v>0</v>
      </c>
      <c r="U95" s="581">
        <v>0</v>
      </c>
      <c r="V95" s="581">
        <v>0</v>
      </c>
      <c r="W95" s="581">
        <v>0</v>
      </c>
      <c r="X95" s="581">
        <v>0</v>
      </c>
      <c r="Y95" s="581">
        <v>0</v>
      </c>
      <c r="Z95" s="581">
        <v>0</v>
      </c>
      <c r="AA95" s="581">
        <v>0</v>
      </c>
    </row>
    <row r="96" spans="1:27" x14ac:dyDescent="0.2">
      <c r="A96" s="581" t="s">
        <v>53</v>
      </c>
      <c r="B96" s="581" t="s">
        <v>241</v>
      </c>
      <c r="C96" s="581"/>
      <c r="D96" s="587" t="s">
        <v>236</v>
      </c>
      <c r="E96" s="584">
        <v>0</v>
      </c>
      <c r="F96" s="581">
        <v>0</v>
      </c>
      <c r="G96" s="581">
        <v>0</v>
      </c>
      <c r="H96" s="581">
        <v>0</v>
      </c>
      <c r="I96" s="581">
        <v>0</v>
      </c>
      <c r="J96" s="581">
        <v>0</v>
      </c>
      <c r="K96" s="581">
        <v>0</v>
      </c>
      <c r="L96" s="581">
        <v>0</v>
      </c>
      <c r="M96" s="581">
        <v>0</v>
      </c>
      <c r="N96" s="581">
        <v>0</v>
      </c>
      <c r="O96" s="581">
        <v>2800</v>
      </c>
      <c r="P96" s="581">
        <v>96</v>
      </c>
      <c r="Q96" s="581">
        <v>-36</v>
      </c>
      <c r="R96" s="581">
        <v>0</v>
      </c>
      <c r="S96" s="581">
        <v>0</v>
      </c>
      <c r="T96" s="581">
        <v>0</v>
      </c>
      <c r="U96" s="581">
        <v>0</v>
      </c>
      <c r="V96" s="581">
        <v>0</v>
      </c>
      <c r="W96" s="581">
        <v>0</v>
      </c>
      <c r="X96" s="581">
        <v>0</v>
      </c>
      <c r="Y96" s="581">
        <v>17</v>
      </c>
      <c r="Z96" s="581">
        <v>0</v>
      </c>
      <c r="AA96" s="581">
        <v>0</v>
      </c>
    </row>
    <row r="97" spans="1:27" x14ac:dyDescent="0.2">
      <c r="A97" s="581" t="s">
        <v>53</v>
      </c>
      <c r="B97" s="581" t="s">
        <v>242</v>
      </c>
      <c r="C97" s="581"/>
      <c r="D97" s="587" t="s">
        <v>236</v>
      </c>
      <c r="E97" s="584">
        <v>0</v>
      </c>
      <c r="F97" s="581">
        <v>0</v>
      </c>
      <c r="G97" s="581">
        <v>0</v>
      </c>
      <c r="H97" s="581">
        <v>0</v>
      </c>
      <c r="I97" s="581">
        <v>0</v>
      </c>
      <c r="J97" s="581">
        <v>0</v>
      </c>
      <c r="K97" s="581">
        <v>0</v>
      </c>
      <c r="L97" s="581">
        <v>0</v>
      </c>
      <c r="M97" s="581">
        <v>0</v>
      </c>
      <c r="N97" s="581">
        <v>0</v>
      </c>
      <c r="O97" s="581">
        <v>24</v>
      </c>
      <c r="P97" s="581">
        <v>0</v>
      </c>
      <c r="Q97" s="581">
        <v>0</v>
      </c>
      <c r="R97" s="581">
        <v>0</v>
      </c>
      <c r="S97" s="581">
        <v>0</v>
      </c>
      <c r="T97" s="581">
        <v>0</v>
      </c>
      <c r="U97" s="581">
        <v>0</v>
      </c>
      <c r="V97" s="581">
        <v>0</v>
      </c>
      <c r="W97" s="581">
        <v>0</v>
      </c>
      <c r="X97" s="581">
        <v>0</v>
      </c>
      <c r="Y97" s="581">
        <v>0</v>
      </c>
      <c r="Z97" s="581">
        <v>0</v>
      </c>
      <c r="AA97" s="581">
        <v>0</v>
      </c>
    </row>
    <row r="98" spans="1:27" x14ac:dyDescent="0.2">
      <c r="A98" s="581" t="s">
        <v>58</v>
      </c>
      <c r="B98" s="581" t="s">
        <v>239</v>
      </c>
      <c r="C98" s="581"/>
      <c r="D98" s="587" t="s">
        <v>234</v>
      </c>
      <c r="E98" s="584">
        <v>0</v>
      </c>
      <c r="F98" s="581">
        <v>0</v>
      </c>
      <c r="G98" s="581">
        <v>2467</v>
      </c>
      <c r="H98" s="581">
        <v>0</v>
      </c>
      <c r="I98" s="581">
        <v>0</v>
      </c>
      <c r="J98" s="581">
        <v>0</v>
      </c>
      <c r="K98" s="581">
        <v>0</v>
      </c>
      <c r="L98" s="581">
        <v>0</v>
      </c>
      <c r="M98" s="581">
        <v>0</v>
      </c>
      <c r="N98" s="581">
        <v>0</v>
      </c>
      <c r="O98" s="581">
        <v>36</v>
      </c>
      <c r="P98" s="581">
        <v>-28</v>
      </c>
      <c r="Q98" s="581">
        <v>0</v>
      </c>
      <c r="R98" s="581">
        <v>0</v>
      </c>
      <c r="S98" s="581">
        <v>0</v>
      </c>
      <c r="T98" s="581">
        <v>0</v>
      </c>
      <c r="U98" s="581">
        <v>0</v>
      </c>
      <c r="V98" s="581">
        <v>0</v>
      </c>
      <c r="W98" s="581">
        <v>0</v>
      </c>
      <c r="X98" s="581">
        <v>0</v>
      </c>
      <c r="Y98" s="581">
        <v>56</v>
      </c>
      <c r="Z98" s="581">
        <v>18</v>
      </c>
      <c r="AA98" s="581">
        <v>0</v>
      </c>
    </row>
    <row r="99" spans="1:27" x14ac:dyDescent="0.2">
      <c r="A99" s="581" t="s">
        <v>58</v>
      </c>
      <c r="B99" s="581" t="s">
        <v>241</v>
      </c>
      <c r="C99" s="581"/>
      <c r="D99" s="587" t="s">
        <v>234</v>
      </c>
      <c r="E99" s="584">
        <v>0</v>
      </c>
      <c r="F99" s="581">
        <v>0</v>
      </c>
      <c r="G99" s="581">
        <v>17</v>
      </c>
      <c r="H99" s="581">
        <v>0</v>
      </c>
      <c r="I99" s="581">
        <v>0</v>
      </c>
      <c r="J99" s="581">
        <v>0</v>
      </c>
      <c r="K99" s="581">
        <v>0</v>
      </c>
      <c r="L99" s="581">
        <v>0</v>
      </c>
      <c r="M99" s="581">
        <v>0</v>
      </c>
      <c r="N99" s="581">
        <v>0</v>
      </c>
      <c r="O99" s="581">
        <v>0</v>
      </c>
      <c r="P99" s="581">
        <v>0</v>
      </c>
      <c r="Q99" s="581">
        <v>0</v>
      </c>
      <c r="R99" s="581">
        <v>0</v>
      </c>
      <c r="S99" s="581">
        <v>0</v>
      </c>
      <c r="T99" s="581">
        <v>0</v>
      </c>
      <c r="U99" s="581">
        <v>0</v>
      </c>
      <c r="V99" s="581">
        <v>0</v>
      </c>
      <c r="W99" s="581">
        <v>0</v>
      </c>
      <c r="X99" s="581">
        <v>0</v>
      </c>
      <c r="Y99" s="581">
        <v>1</v>
      </c>
      <c r="Z99" s="581">
        <v>0</v>
      </c>
      <c r="AA99" s="581">
        <v>0</v>
      </c>
    </row>
    <row r="100" spans="1:27" x14ac:dyDescent="0.2">
      <c r="A100" s="581" t="s">
        <v>58</v>
      </c>
      <c r="B100" s="581" t="s">
        <v>239</v>
      </c>
      <c r="C100" s="581"/>
      <c r="D100" s="587" t="s">
        <v>235</v>
      </c>
      <c r="E100" s="584">
        <v>-8</v>
      </c>
      <c r="F100" s="581">
        <v>-3</v>
      </c>
      <c r="G100" s="581">
        <v>1635</v>
      </c>
      <c r="H100" s="581">
        <v>0</v>
      </c>
      <c r="I100" s="581">
        <v>0</v>
      </c>
      <c r="J100" s="581">
        <v>0</v>
      </c>
      <c r="K100" s="581">
        <v>0</v>
      </c>
      <c r="L100" s="581">
        <v>0</v>
      </c>
      <c r="M100" s="581">
        <v>0</v>
      </c>
      <c r="N100" s="581">
        <v>0</v>
      </c>
      <c r="O100" s="581">
        <v>-22</v>
      </c>
      <c r="P100" s="581">
        <v>56</v>
      </c>
      <c r="Q100" s="581">
        <v>5</v>
      </c>
      <c r="R100" s="581">
        <v>0</v>
      </c>
      <c r="S100" s="581">
        <v>0</v>
      </c>
      <c r="T100" s="581">
        <v>0</v>
      </c>
      <c r="U100" s="581">
        <v>0</v>
      </c>
      <c r="V100" s="581">
        <v>0</v>
      </c>
      <c r="W100" s="581">
        <v>0</v>
      </c>
      <c r="X100" s="581">
        <v>0</v>
      </c>
      <c r="Y100" s="581">
        <v>0</v>
      </c>
      <c r="Z100" s="581">
        <v>-94</v>
      </c>
      <c r="AA100" s="581">
        <v>0</v>
      </c>
    </row>
    <row r="101" spans="1:27" x14ac:dyDescent="0.2">
      <c r="A101" s="581" t="s">
        <v>58</v>
      </c>
      <c r="B101" s="581" t="s">
        <v>241</v>
      </c>
      <c r="C101" s="581"/>
      <c r="D101" s="587" t="s">
        <v>235</v>
      </c>
      <c r="E101" s="584">
        <v>0</v>
      </c>
      <c r="F101" s="581">
        <v>0</v>
      </c>
      <c r="G101" s="581">
        <v>7</v>
      </c>
      <c r="H101" s="581">
        <v>0</v>
      </c>
      <c r="I101" s="581">
        <v>0</v>
      </c>
      <c r="J101" s="581">
        <v>0</v>
      </c>
      <c r="K101" s="581">
        <v>0</v>
      </c>
      <c r="L101" s="581">
        <v>0</v>
      </c>
      <c r="M101" s="581">
        <v>0</v>
      </c>
      <c r="N101" s="581">
        <v>0</v>
      </c>
      <c r="O101" s="581">
        <v>0</v>
      </c>
      <c r="P101" s="581">
        <v>0</v>
      </c>
      <c r="Q101" s="581">
        <v>0</v>
      </c>
      <c r="R101" s="581">
        <v>0</v>
      </c>
      <c r="S101" s="581">
        <v>0</v>
      </c>
      <c r="T101" s="581">
        <v>0</v>
      </c>
      <c r="U101" s="581">
        <v>0</v>
      </c>
      <c r="V101" s="581">
        <v>0</v>
      </c>
      <c r="W101" s="581">
        <v>0</v>
      </c>
      <c r="X101" s="581">
        <v>0</v>
      </c>
      <c r="Y101" s="581">
        <v>0</v>
      </c>
      <c r="Z101" s="581">
        <v>0</v>
      </c>
      <c r="AA101" s="581">
        <v>0</v>
      </c>
    </row>
    <row r="102" spans="1:27" x14ac:dyDescent="0.2">
      <c r="A102" s="581" t="s">
        <v>58</v>
      </c>
      <c r="B102" s="581" t="s">
        <v>239</v>
      </c>
      <c r="C102" s="581"/>
      <c r="D102" s="587" t="s">
        <v>236</v>
      </c>
      <c r="E102" s="584">
        <v>8</v>
      </c>
      <c r="F102" s="581">
        <v>3</v>
      </c>
      <c r="G102" s="581">
        <v>832</v>
      </c>
      <c r="H102" s="581">
        <v>0</v>
      </c>
      <c r="I102" s="581">
        <v>0</v>
      </c>
      <c r="J102" s="581">
        <v>0</v>
      </c>
      <c r="K102" s="581">
        <v>0</v>
      </c>
      <c r="L102" s="581">
        <v>0</v>
      </c>
      <c r="M102" s="581">
        <v>0</v>
      </c>
      <c r="N102" s="581">
        <v>0</v>
      </c>
      <c r="O102" s="581">
        <v>58</v>
      </c>
      <c r="P102" s="581">
        <v>-84</v>
      </c>
      <c r="Q102" s="581">
        <v>-5</v>
      </c>
      <c r="R102" s="581">
        <v>0</v>
      </c>
      <c r="S102" s="581">
        <v>0</v>
      </c>
      <c r="T102" s="581">
        <v>0</v>
      </c>
      <c r="U102" s="581">
        <v>0</v>
      </c>
      <c r="V102" s="581">
        <v>0</v>
      </c>
      <c r="W102" s="581">
        <v>0</v>
      </c>
      <c r="X102" s="581">
        <v>0</v>
      </c>
      <c r="Y102" s="581">
        <v>56</v>
      </c>
      <c r="Z102" s="581">
        <v>112</v>
      </c>
      <c r="AA102" s="581">
        <v>0</v>
      </c>
    </row>
    <row r="103" spans="1:27" x14ac:dyDescent="0.2">
      <c r="A103" s="581" t="s">
        <v>58</v>
      </c>
      <c r="B103" s="581" t="s">
        <v>241</v>
      </c>
      <c r="C103" s="581"/>
      <c r="D103" s="587" t="s">
        <v>236</v>
      </c>
      <c r="E103" s="584">
        <v>0</v>
      </c>
      <c r="F103" s="581">
        <v>0</v>
      </c>
      <c r="G103" s="581">
        <v>10</v>
      </c>
      <c r="H103" s="581">
        <v>0</v>
      </c>
      <c r="I103" s="581">
        <v>0</v>
      </c>
      <c r="J103" s="581">
        <v>0</v>
      </c>
      <c r="K103" s="581">
        <v>0</v>
      </c>
      <c r="L103" s="581">
        <v>0</v>
      </c>
      <c r="M103" s="581">
        <v>0</v>
      </c>
      <c r="N103" s="581">
        <v>0</v>
      </c>
      <c r="O103" s="581">
        <v>0</v>
      </c>
      <c r="P103" s="581">
        <v>0</v>
      </c>
      <c r="Q103" s="581">
        <v>0</v>
      </c>
      <c r="R103" s="581">
        <v>0</v>
      </c>
      <c r="S103" s="581">
        <v>0</v>
      </c>
      <c r="T103" s="581">
        <v>0</v>
      </c>
      <c r="U103" s="581">
        <v>0</v>
      </c>
      <c r="V103" s="581">
        <v>0</v>
      </c>
      <c r="W103" s="581">
        <v>0</v>
      </c>
      <c r="X103" s="581">
        <v>0</v>
      </c>
      <c r="Y103" s="581">
        <v>1</v>
      </c>
      <c r="Z103" s="581">
        <v>0</v>
      </c>
      <c r="AA103" s="581">
        <v>0</v>
      </c>
    </row>
    <row r="104" spans="1:27" x14ac:dyDescent="0.2">
      <c r="A104" s="581" t="s">
        <v>60</v>
      </c>
      <c r="B104" s="581" t="s">
        <v>239</v>
      </c>
      <c r="C104" s="581"/>
      <c r="D104" s="587" t="s">
        <v>234</v>
      </c>
      <c r="E104" s="584">
        <v>0</v>
      </c>
      <c r="F104" s="581">
        <v>0</v>
      </c>
      <c r="G104" s="581">
        <v>118813</v>
      </c>
      <c r="H104" s="581">
        <v>0</v>
      </c>
      <c r="I104" s="581">
        <v>0</v>
      </c>
      <c r="J104" s="581">
        <v>0</v>
      </c>
      <c r="K104" s="581">
        <v>0</v>
      </c>
      <c r="L104" s="581">
        <v>0</v>
      </c>
      <c r="M104" s="581">
        <v>0</v>
      </c>
      <c r="N104" s="581">
        <v>0</v>
      </c>
      <c r="O104" s="581">
        <v>3623</v>
      </c>
      <c r="P104" s="581">
        <v>-859</v>
      </c>
      <c r="Q104" s="581">
        <v>0</v>
      </c>
      <c r="R104" s="581">
        <v>0</v>
      </c>
      <c r="S104" s="581">
        <v>-1890</v>
      </c>
      <c r="T104" s="581">
        <v>0</v>
      </c>
      <c r="U104" s="581">
        <v>0</v>
      </c>
      <c r="V104" s="581">
        <v>0</v>
      </c>
      <c r="W104" s="581">
        <v>0</v>
      </c>
      <c r="X104" s="581">
        <v>0</v>
      </c>
      <c r="Y104" s="581">
        <v>119</v>
      </c>
      <c r="Z104" s="581">
        <v>122</v>
      </c>
      <c r="AA104" s="581">
        <v>0</v>
      </c>
    </row>
    <row r="105" spans="1:27" x14ac:dyDescent="0.2">
      <c r="A105" s="581" t="s">
        <v>60</v>
      </c>
      <c r="B105" s="581" t="s">
        <v>241</v>
      </c>
      <c r="C105" s="581"/>
      <c r="D105" s="587" t="s">
        <v>234</v>
      </c>
      <c r="E105" s="584">
        <v>0</v>
      </c>
      <c r="F105" s="581">
        <v>0</v>
      </c>
      <c r="G105" s="581">
        <v>305</v>
      </c>
      <c r="H105" s="581">
        <v>0</v>
      </c>
      <c r="I105" s="581">
        <v>0</v>
      </c>
      <c r="J105" s="581">
        <v>0</v>
      </c>
      <c r="K105" s="581">
        <v>0</v>
      </c>
      <c r="L105" s="581">
        <v>0</v>
      </c>
      <c r="M105" s="581">
        <v>0</v>
      </c>
      <c r="N105" s="581">
        <v>0</v>
      </c>
      <c r="O105" s="581">
        <v>0</v>
      </c>
      <c r="P105" s="581">
        <v>3</v>
      </c>
      <c r="Q105" s="581">
        <v>0</v>
      </c>
      <c r="R105" s="581">
        <v>0</v>
      </c>
      <c r="S105" s="581">
        <v>0</v>
      </c>
      <c r="T105" s="581">
        <v>0</v>
      </c>
      <c r="U105" s="581">
        <v>0</v>
      </c>
      <c r="V105" s="581">
        <v>0</v>
      </c>
      <c r="W105" s="581">
        <v>0</v>
      </c>
      <c r="X105" s="581">
        <v>0</v>
      </c>
      <c r="Y105" s="581">
        <v>5</v>
      </c>
      <c r="Z105" s="581">
        <v>0</v>
      </c>
      <c r="AA105" s="581">
        <v>0</v>
      </c>
    </row>
    <row r="106" spans="1:27" x14ac:dyDescent="0.2">
      <c r="A106" s="581" t="s">
        <v>60</v>
      </c>
      <c r="B106" s="581" t="s">
        <v>239</v>
      </c>
      <c r="C106" s="581"/>
      <c r="D106" s="587" t="s">
        <v>235</v>
      </c>
      <c r="E106" s="584">
        <v>-141</v>
      </c>
      <c r="F106" s="581">
        <v>-160</v>
      </c>
      <c r="G106" s="581">
        <v>90193</v>
      </c>
      <c r="H106" s="581">
        <v>0</v>
      </c>
      <c r="I106" s="581">
        <v>0</v>
      </c>
      <c r="J106" s="581">
        <v>0</v>
      </c>
      <c r="K106" s="581">
        <v>0</v>
      </c>
      <c r="L106" s="581">
        <v>0</v>
      </c>
      <c r="M106" s="581">
        <v>0</v>
      </c>
      <c r="N106" s="581">
        <v>0</v>
      </c>
      <c r="O106" s="581">
        <v>-1225</v>
      </c>
      <c r="P106" s="581">
        <v>-1303</v>
      </c>
      <c r="Q106" s="581">
        <v>197</v>
      </c>
      <c r="R106" s="581">
        <v>0</v>
      </c>
      <c r="S106" s="581">
        <v>-1559</v>
      </c>
      <c r="T106" s="581">
        <v>0</v>
      </c>
      <c r="U106" s="581">
        <v>0</v>
      </c>
      <c r="V106" s="581">
        <v>0</v>
      </c>
      <c r="W106" s="581">
        <v>0</v>
      </c>
      <c r="X106" s="581">
        <v>0</v>
      </c>
      <c r="Y106" s="581">
        <v>0</v>
      </c>
      <c r="Z106" s="581">
        <v>-82</v>
      </c>
      <c r="AA106" s="581">
        <v>106</v>
      </c>
    </row>
    <row r="107" spans="1:27" x14ac:dyDescent="0.2">
      <c r="A107" s="581" t="s">
        <v>60</v>
      </c>
      <c r="B107" s="581" t="s">
        <v>241</v>
      </c>
      <c r="C107" s="581"/>
      <c r="D107" s="587" t="s">
        <v>235</v>
      </c>
      <c r="E107" s="584">
        <v>0</v>
      </c>
      <c r="F107" s="581">
        <v>0</v>
      </c>
      <c r="G107" s="581">
        <v>140</v>
      </c>
      <c r="H107" s="581">
        <v>0</v>
      </c>
      <c r="I107" s="581">
        <v>0</v>
      </c>
      <c r="J107" s="581">
        <v>0</v>
      </c>
      <c r="K107" s="581">
        <v>0</v>
      </c>
      <c r="L107" s="581">
        <v>0</v>
      </c>
      <c r="M107" s="581">
        <v>0</v>
      </c>
      <c r="N107" s="581">
        <v>0</v>
      </c>
      <c r="O107" s="581">
        <v>0</v>
      </c>
      <c r="P107" s="581">
        <v>3</v>
      </c>
      <c r="Q107" s="581">
        <v>0</v>
      </c>
      <c r="R107" s="581">
        <v>0</v>
      </c>
      <c r="S107" s="581">
        <v>0</v>
      </c>
      <c r="T107" s="581">
        <v>0</v>
      </c>
      <c r="U107" s="581">
        <v>0</v>
      </c>
      <c r="V107" s="581">
        <v>0</v>
      </c>
      <c r="W107" s="581">
        <v>0</v>
      </c>
      <c r="X107" s="581">
        <v>0</v>
      </c>
      <c r="Y107" s="581">
        <v>0</v>
      </c>
      <c r="Z107" s="581">
        <v>0</v>
      </c>
      <c r="AA107" s="581">
        <v>0</v>
      </c>
    </row>
    <row r="108" spans="1:27" x14ac:dyDescent="0.2">
      <c r="A108" s="581" t="s">
        <v>60</v>
      </c>
      <c r="B108" s="581" t="s">
        <v>239</v>
      </c>
      <c r="C108" s="581"/>
      <c r="D108" s="587" t="s">
        <v>236</v>
      </c>
      <c r="E108" s="584">
        <v>141</v>
      </c>
      <c r="F108" s="581">
        <v>160</v>
      </c>
      <c r="G108" s="581">
        <v>28620</v>
      </c>
      <c r="H108" s="581">
        <v>0</v>
      </c>
      <c r="I108" s="581">
        <v>0</v>
      </c>
      <c r="J108" s="581">
        <v>0</v>
      </c>
      <c r="K108" s="581">
        <v>0</v>
      </c>
      <c r="L108" s="581">
        <v>0</v>
      </c>
      <c r="M108" s="581">
        <v>0</v>
      </c>
      <c r="N108" s="581">
        <v>0</v>
      </c>
      <c r="O108" s="581">
        <v>4848</v>
      </c>
      <c r="P108" s="581">
        <v>444</v>
      </c>
      <c r="Q108" s="581">
        <v>-197</v>
      </c>
      <c r="R108" s="581">
        <v>0</v>
      </c>
      <c r="S108" s="581">
        <v>-331</v>
      </c>
      <c r="T108" s="581">
        <v>0</v>
      </c>
      <c r="U108" s="581">
        <v>0</v>
      </c>
      <c r="V108" s="581">
        <v>0</v>
      </c>
      <c r="W108" s="581">
        <v>0</v>
      </c>
      <c r="X108" s="581">
        <v>0</v>
      </c>
      <c r="Y108" s="581">
        <v>119</v>
      </c>
      <c r="Z108" s="581">
        <v>204</v>
      </c>
      <c r="AA108" s="581">
        <v>-106</v>
      </c>
    </row>
    <row r="109" spans="1:27" x14ac:dyDescent="0.2">
      <c r="A109" s="581" t="s">
        <v>60</v>
      </c>
      <c r="B109" s="581" t="s">
        <v>241</v>
      </c>
      <c r="C109" s="581"/>
      <c r="D109" s="587" t="s">
        <v>236</v>
      </c>
      <c r="E109" s="584">
        <v>0</v>
      </c>
      <c r="F109" s="581">
        <v>0</v>
      </c>
      <c r="G109" s="581">
        <v>165</v>
      </c>
      <c r="H109" s="581">
        <v>0</v>
      </c>
      <c r="I109" s="581">
        <v>0</v>
      </c>
      <c r="J109" s="581">
        <v>0</v>
      </c>
      <c r="K109" s="581">
        <v>0</v>
      </c>
      <c r="L109" s="581">
        <v>0</v>
      </c>
      <c r="M109" s="581">
        <v>0</v>
      </c>
      <c r="N109" s="581">
        <v>0</v>
      </c>
      <c r="O109" s="581">
        <v>0</v>
      </c>
      <c r="P109" s="581">
        <v>0</v>
      </c>
      <c r="Q109" s="581">
        <v>0</v>
      </c>
      <c r="R109" s="581">
        <v>0</v>
      </c>
      <c r="S109" s="581">
        <v>0</v>
      </c>
      <c r="T109" s="581">
        <v>0</v>
      </c>
      <c r="U109" s="581">
        <v>0</v>
      </c>
      <c r="V109" s="581">
        <v>0</v>
      </c>
      <c r="W109" s="581">
        <v>0</v>
      </c>
      <c r="X109" s="581">
        <v>0</v>
      </c>
      <c r="Y109" s="581">
        <v>5</v>
      </c>
      <c r="Z109" s="581">
        <v>0</v>
      </c>
      <c r="AA109" s="581">
        <v>0</v>
      </c>
    </row>
    <row r="110" spans="1:27" x14ac:dyDescent="0.2">
      <c r="A110" s="581" t="s">
        <v>62</v>
      </c>
      <c r="B110" s="581" t="s">
        <v>239</v>
      </c>
      <c r="C110" s="581"/>
      <c r="D110" s="587" t="s">
        <v>234</v>
      </c>
      <c r="E110" s="584">
        <v>0</v>
      </c>
      <c r="F110" s="581">
        <v>0</v>
      </c>
      <c r="G110" s="581">
        <v>8446</v>
      </c>
      <c r="H110" s="581">
        <v>0</v>
      </c>
      <c r="I110" s="581">
        <v>0</v>
      </c>
      <c r="J110" s="581">
        <v>0</v>
      </c>
      <c r="K110" s="581">
        <v>0</v>
      </c>
      <c r="L110" s="581">
        <v>0</v>
      </c>
      <c r="M110" s="581">
        <v>0</v>
      </c>
      <c r="N110" s="581">
        <v>0</v>
      </c>
      <c r="O110" s="581">
        <v>88</v>
      </c>
      <c r="P110" s="581">
        <v>843</v>
      </c>
      <c r="Q110" s="581">
        <v>0</v>
      </c>
      <c r="R110" s="581">
        <v>0</v>
      </c>
      <c r="S110" s="581">
        <v>0</v>
      </c>
      <c r="T110" s="581">
        <v>0</v>
      </c>
      <c r="U110" s="581">
        <v>0</v>
      </c>
      <c r="V110" s="581">
        <v>0</v>
      </c>
      <c r="W110" s="581">
        <v>0</v>
      </c>
      <c r="X110" s="581">
        <v>0</v>
      </c>
      <c r="Y110" s="581">
        <v>0</v>
      </c>
      <c r="Z110" s="581">
        <v>16</v>
      </c>
      <c r="AA110" s="581">
        <v>0</v>
      </c>
    </row>
    <row r="111" spans="1:27" x14ac:dyDescent="0.2">
      <c r="A111" s="581" t="s">
        <v>62</v>
      </c>
      <c r="B111" s="581" t="s">
        <v>239</v>
      </c>
      <c r="C111" s="581"/>
      <c r="D111" s="587" t="s">
        <v>235</v>
      </c>
      <c r="E111" s="584">
        <v>-73</v>
      </c>
      <c r="F111" s="581">
        <v>-6</v>
      </c>
      <c r="G111" s="581">
        <v>4962</v>
      </c>
      <c r="H111" s="581">
        <v>0</v>
      </c>
      <c r="I111" s="581">
        <v>0</v>
      </c>
      <c r="J111" s="581">
        <v>0</v>
      </c>
      <c r="K111" s="581">
        <v>0</v>
      </c>
      <c r="L111" s="581">
        <v>0</v>
      </c>
      <c r="M111" s="581">
        <v>0</v>
      </c>
      <c r="N111" s="581">
        <v>0</v>
      </c>
      <c r="O111" s="581">
        <v>-52</v>
      </c>
      <c r="P111" s="581">
        <v>265</v>
      </c>
      <c r="Q111" s="581">
        <v>157</v>
      </c>
      <c r="R111" s="581">
        <v>0</v>
      </c>
      <c r="S111" s="581">
        <v>0</v>
      </c>
      <c r="T111" s="581">
        <v>0</v>
      </c>
      <c r="U111" s="581">
        <v>0</v>
      </c>
      <c r="V111" s="581">
        <v>0</v>
      </c>
      <c r="W111" s="581">
        <v>0</v>
      </c>
      <c r="X111" s="581">
        <v>0</v>
      </c>
      <c r="Y111" s="581">
        <v>0</v>
      </c>
      <c r="Z111" s="581">
        <v>-9</v>
      </c>
      <c r="AA111" s="581">
        <v>9</v>
      </c>
    </row>
    <row r="112" spans="1:27" x14ac:dyDescent="0.2">
      <c r="A112" s="581" t="s">
        <v>62</v>
      </c>
      <c r="B112" s="581" t="s">
        <v>239</v>
      </c>
      <c r="C112" s="581"/>
      <c r="D112" s="587" t="s">
        <v>236</v>
      </c>
      <c r="E112" s="584">
        <v>73</v>
      </c>
      <c r="F112" s="581">
        <v>6</v>
      </c>
      <c r="G112" s="581">
        <v>3484</v>
      </c>
      <c r="H112" s="581">
        <v>0</v>
      </c>
      <c r="I112" s="581">
        <v>0</v>
      </c>
      <c r="J112" s="581">
        <v>0</v>
      </c>
      <c r="K112" s="581">
        <v>0</v>
      </c>
      <c r="L112" s="581">
        <v>0</v>
      </c>
      <c r="M112" s="581">
        <v>0</v>
      </c>
      <c r="N112" s="581">
        <v>0</v>
      </c>
      <c r="O112" s="581">
        <v>140</v>
      </c>
      <c r="P112" s="581">
        <v>578</v>
      </c>
      <c r="Q112" s="581">
        <v>-157</v>
      </c>
      <c r="R112" s="581">
        <v>0</v>
      </c>
      <c r="S112" s="581">
        <v>0</v>
      </c>
      <c r="T112" s="581">
        <v>0</v>
      </c>
      <c r="U112" s="581">
        <v>0</v>
      </c>
      <c r="V112" s="581">
        <v>0</v>
      </c>
      <c r="W112" s="581">
        <v>0</v>
      </c>
      <c r="X112" s="581">
        <v>0</v>
      </c>
      <c r="Y112" s="581">
        <v>0</v>
      </c>
      <c r="Z112" s="581">
        <v>25</v>
      </c>
      <c r="AA112" s="581">
        <v>-9</v>
      </c>
    </row>
    <row r="113" spans="1:27" x14ac:dyDescent="0.2">
      <c r="A113" s="581" t="s">
        <v>64</v>
      </c>
      <c r="B113" s="581" t="s">
        <v>239</v>
      </c>
      <c r="C113" s="581"/>
      <c r="D113" s="587" t="s">
        <v>234</v>
      </c>
      <c r="E113" s="584">
        <v>0</v>
      </c>
      <c r="F113" s="581">
        <v>3</v>
      </c>
      <c r="G113" s="581">
        <v>3938</v>
      </c>
      <c r="H113" s="581">
        <v>0</v>
      </c>
      <c r="I113" s="581">
        <v>0</v>
      </c>
      <c r="J113" s="581">
        <v>0</v>
      </c>
      <c r="K113" s="581">
        <v>0</v>
      </c>
      <c r="L113" s="581">
        <v>0</v>
      </c>
      <c r="M113" s="581">
        <v>0</v>
      </c>
      <c r="N113" s="581">
        <v>0</v>
      </c>
      <c r="O113" s="581">
        <v>15</v>
      </c>
      <c r="P113" s="581">
        <v>-4</v>
      </c>
      <c r="Q113" s="581">
        <v>0</v>
      </c>
      <c r="R113" s="581">
        <v>0</v>
      </c>
      <c r="S113" s="581">
        <v>0</v>
      </c>
      <c r="T113" s="581">
        <v>0</v>
      </c>
      <c r="U113" s="581">
        <v>0</v>
      </c>
      <c r="V113" s="581">
        <v>0</v>
      </c>
      <c r="W113" s="581">
        <v>0</v>
      </c>
      <c r="X113" s="581">
        <v>0</v>
      </c>
      <c r="Y113" s="581">
        <v>92</v>
      </c>
      <c r="Z113" s="581">
        <v>17</v>
      </c>
      <c r="AA113" s="581">
        <v>0</v>
      </c>
    </row>
    <row r="114" spans="1:27" x14ac:dyDescent="0.2">
      <c r="A114" s="581" t="s">
        <v>64</v>
      </c>
      <c r="B114" s="581" t="s">
        <v>240</v>
      </c>
      <c r="C114" s="581"/>
      <c r="D114" s="587" t="s">
        <v>234</v>
      </c>
      <c r="E114" s="584">
        <v>0</v>
      </c>
      <c r="F114" s="581">
        <v>0</v>
      </c>
      <c r="G114" s="581">
        <v>49</v>
      </c>
      <c r="H114" s="581">
        <v>0</v>
      </c>
      <c r="I114" s="581">
        <v>0</v>
      </c>
      <c r="J114" s="581">
        <v>0</v>
      </c>
      <c r="K114" s="581">
        <v>0</v>
      </c>
      <c r="L114" s="581">
        <v>0</v>
      </c>
      <c r="M114" s="581">
        <v>0</v>
      </c>
      <c r="N114" s="581">
        <v>0</v>
      </c>
      <c r="O114" s="581">
        <v>0</v>
      </c>
      <c r="P114" s="581">
        <v>0</v>
      </c>
      <c r="Q114" s="581">
        <v>0</v>
      </c>
      <c r="R114" s="581">
        <v>0</v>
      </c>
      <c r="S114" s="581">
        <v>0</v>
      </c>
      <c r="T114" s="581">
        <v>0</v>
      </c>
      <c r="U114" s="581">
        <v>0</v>
      </c>
      <c r="V114" s="581">
        <v>0</v>
      </c>
      <c r="W114" s="581">
        <v>0</v>
      </c>
      <c r="X114" s="581">
        <v>0</v>
      </c>
      <c r="Y114" s="581">
        <v>0</v>
      </c>
      <c r="Z114" s="581">
        <v>0</v>
      </c>
      <c r="AA114" s="581">
        <v>0</v>
      </c>
    </row>
    <row r="115" spans="1:27" x14ac:dyDescent="0.2">
      <c r="A115" s="581" t="s">
        <v>64</v>
      </c>
      <c r="B115" s="581" t="s">
        <v>241</v>
      </c>
      <c r="C115" s="581"/>
      <c r="D115" s="587" t="s">
        <v>234</v>
      </c>
      <c r="E115" s="584">
        <v>0</v>
      </c>
      <c r="F115" s="581">
        <v>0</v>
      </c>
      <c r="G115" s="581">
        <v>6</v>
      </c>
      <c r="H115" s="581">
        <v>0</v>
      </c>
      <c r="I115" s="581">
        <v>0</v>
      </c>
      <c r="J115" s="581">
        <v>0</v>
      </c>
      <c r="K115" s="581">
        <v>0</v>
      </c>
      <c r="L115" s="581">
        <v>0</v>
      </c>
      <c r="M115" s="581">
        <v>0</v>
      </c>
      <c r="N115" s="581">
        <v>0</v>
      </c>
      <c r="O115" s="581">
        <v>0</v>
      </c>
      <c r="P115" s="581">
        <v>0</v>
      </c>
      <c r="Q115" s="581">
        <v>0</v>
      </c>
      <c r="R115" s="581">
        <v>0</v>
      </c>
      <c r="S115" s="581">
        <v>0</v>
      </c>
      <c r="T115" s="581">
        <v>0</v>
      </c>
      <c r="U115" s="581">
        <v>0</v>
      </c>
      <c r="V115" s="581">
        <v>0</v>
      </c>
      <c r="W115" s="581">
        <v>0</v>
      </c>
      <c r="X115" s="581">
        <v>0</v>
      </c>
      <c r="Y115" s="581">
        <v>0</v>
      </c>
      <c r="Z115" s="581">
        <v>-1</v>
      </c>
      <c r="AA115" s="581">
        <v>0</v>
      </c>
    </row>
    <row r="116" spans="1:27" x14ac:dyDescent="0.2">
      <c r="A116" s="581" t="s">
        <v>64</v>
      </c>
      <c r="B116" s="581" t="s">
        <v>239</v>
      </c>
      <c r="C116" s="581"/>
      <c r="D116" s="587" t="s">
        <v>235</v>
      </c>
      <c r="E116" s="584">
        <v>-16</v>
      </c>
      <c r="F116" s="581">
        <v>-1</v>
      </c>
      <c r="G116" s="581">
        <v>2411</v>
      </c>
      <c r="H116" s="581">
        <v>0</v>
      </c>
      <c r="I116" s="581">
        <v>0</v>
      </c>
      <c r="J116" s="581">
        <v>0</v>
      </c>
      <c r="K116" s="581">
        <v>0</v>
      </c>
      <c r="L116" s="581">
        <v>0</v>
      </c>
      <c r="M116" s="581">
        <v>0</v>
      </c>
      <c r="N116" s="581">
        <v>0</v>
      </c>
      <c r="O116" s="581">
        <v>-104</v>
      </c>
      <c r="P116" s="581">
        <v>-78</v>
      </c>
      <c r="Q116" s="581">
        <v>11</v>
      </c>
      <c r="R116" s="581">
        <v>0</v>
      </c>
      <c r="S116" s="581">
        <v>0</v>
      </c>
      <c r="T116" s="581">
        <v>0</v>
      </c>
      <c r="U116" s="581">
        <v>0</v>
      </c>
      <c r="V116" s="581">
        <v>0</v>
      </c>
      <c r="W116" s="581">
        <v>0</v>
      </c>
      <c r="X116" s="581">
        <v>0</v>
      </c>
      <c r="Y116" s="581">
        <v>0</v>
      </c>
      <c r="Z116" s="581">
        <v>3</v>
      </c>
      <c r="AA116" s="581">
        <v>0</v>
      </c>
    </row>
    <row r="117" spans="1:27" x14ac:dyDescent="0.2">
      <c r="A117" s="581" t="s">
        <v>64</v>
      </c>
      <c r="B117" s="581" t="s">
        <v>240</v>
      </c>
      <c r="C117" s="581"/>
      <c r="D117" s="587" t="s">
        <v>235</v>
      </c>
      <c r="E117" s="584">
        <v>0</v>
      </c>
      <c r="F117" s="581">
        <v>0</v>
      </c>
      <c r="G117" s="581">
        <v>44</v>
      </c>
      <c r="H117" s="581">
        <v>0</v>
      </c>
      <c r="I117" s="581">
        <v>0</v>
      </c>
      <c r="J117" s="581">
        <v>0</v>
      </c>
      <c r="K117" s="581">
        <v>0</v>
      </c>
      <c r="L117" s="581">
        <v>0</v>
      </c>
      <c r="M117" s="581">
        <v>0</v>
      </c>
      <c r="N117" s="581">
        <v>0</v>
      </c>
      <c r="O117" s="581">
        <v>0</v>
      </c>
      <c r="P117" s="581">
        <v>-1</v>
      </c>
      <c r="Q117" s="581">
        <v>0</v>
      </c>
      <c r="R117" s="581">
        <v>0</v>
      </c>
      <c r="S117" s="581">
        <v>0</v>
      </c>
      <c r="T117" s="581">
        <v>0</v>
      </c>
      <c r="U117" s="581">
        <v>0</v>
      </c>
      <c r="V117" s="581">
        <v>0</v>
      </c>
      <c r="W117" s="581">
        <v>0</v>
      </c>
      <c r="X117" s="581">
        <v>0</v>
      </c>
      <c r="Y117" s="581">
        <v>0</v>
      </c>
      <c r="Z117" s="581">
        <v>0</v>
      </c>
      <c r="AA117" s="581">
        <v>0</v>
      </c>
    </row>
    <row r="118" spans="1:27" x14ac:dyDescent="0.2">
      <c r="A118" s="581" t="s">
        <v>64</v>
      </c>
      <c r="B118" s="581" t="s">
        <v>241</v>
      </c>
      <c r="C118" s="581"/>
      <c r="D118" s="587" t="s">
        <v>235</v>
      </c>
      <c r="E118" s="584">
        <v>0</v>
      </c>
      <c r="F118" s="581">
        <v>0</v>
      </c>
      <c r="G118" s="581">
        <v>2</v>
      </c>
      <c r="H118" s="581">
        <v>0</v>
      </c>
      <c r="I118" s="581">
        <v>0</v>
      </c>
      <c r="J118" s="581">
        <v>0</v>
      </c>
      <c r="K118" s="581">
        <v>0</v>
      </c>
      <c r="L118" s="581">
        <v>0</v>
      </c>
      <c r="M118" s="581">
        <v>0</v>
      </c>
      <c r="N118" s="581">
        <v>0</v>
      </c>
      <c r="O118" s="581">
        <v>0</v>
      </c>
      <c r="P118" s="581">
        <v>0</v>
      </c>
      <c r="Q118" s="581">
        <v>0</v>
      </c>
      <c r="R118" s="581">
        <v>0</v>
      </c>
      <c r="S118" s="581">
        <v>0</v>
      </c>
      <c r="T118" s="581">
        <v>0</v>
      </c>
      <c r="U118" s="581">
        <v>0</v>
      </c>
      <c r="V118" s="581">
        <v>0</v>
      </c>
      <c r="W118" s="581">
        <v>0</v>
      </c>
      <c r="X118" s="581">
        <v>0</v>
      </c>
      <c r="Y118" s="581">
        <v>0</v>
      </c>
      <c r="Z118" s="581">
        <v>0</v>
      </c>
      <c r="AA118" s="581">
        <v>0</v>
      </c>
    </row>
    <row r="119" spans="1:27" x14ac:dyDescent="0.2">
      <c r="A119" s="581" t="s">
        <v>64</v>
      </c>
      <c r="B119" s="581" t="s">
        <v>239</v>
      </c>
      <c r="C119" s="581"/>
      <c r="D119" s="587" t="s">
        <v>236</v>
      </c>
      <c r="E119" s="584">
        <v>16</v>
      </c>
      <c r="F119" s="581">
        <v>4</v>
      </c>
      <c r="G119" s="581">
        <v>1527</v>
      </c>
      <c r="H119" s="581">
        <v>0</v>
      </c>
      <c r="I119" s="581">
        <v>0</v>
      </c>
      <c r="J119" s="581">
        <v>0</v>
      </c>
      <c r="K119" s="581">
        <v>0</v>
      </c>
      <c r="L119" s="581">
        <v>0</v>
      </c>
      <c r="M119" s="581">
        <v>0</v>
      </c>
      <c r="N119" s="581">
        <v>0</v>
      </c>
      <c r="O119" s="581">
        <v>119</v>
      </c>
      <c r="P119" s="581">
        <v>74</v>
      </c>
      <c r="Q119" s="581">
        <v>-11</v>
      </c>
      <c r="R119" s="581">
        <v>0</v>
      </c>
      <c r="S119" s="581">
        <v>0</v>
      </c>
      <c r="T119" s="581">
        <v>0</v>
      </c>
      <c r="U119" s="581">
        <v>0</v>
      </c>
      <c r="V119" s="581">
        <v>0</v>
      </c>
      <c r="W119" s="581">
        <v>0</v>
      </c>
      <c r="X119" s="581">
        <v>0</v>
      </c>
      <c r="Y119" s="581">
        <v>92</v>
      </c>
      <c r="Z119" s="581">
        <v>14</v>
      </c>
      <c r="AA119" s="581">
        <v>0</v>
      </c>
    </row>
    <row r="120" spans="1:27" x14ac:dyDescent="0.2">
      <c r="A120" s="581" t="s">
        <v>64</v>
      </c>
      <c r="B120" s="581" t="s">
        <v>240</v>
      </c>
      <c r="C120" s="581"/>
      <c r="D120" s="587" t="s">
        <v>236</v>
      </c>
      <c r="E120" s="584">
        <v>0</v>
      </c>
      <c r="F120" s="581">
        <v>0</v>
      </c>
      <c r="G120" s="581">
        <v>5</v>
      </c>
      <c r="H120" s="581">
        <v>0</v>
      </c>
      <c r="I120" s="581">
        <v>0</v>
      </c>
      <c r="J120" s="581">
        <v>0</v>
      </c>
      <c r="K120" s="581">
        <v>0</v>
      </c>
      <c r="L120" s="581">
        <v>0</v>
      </c>
      <c r="M120" s="581">
        <v>0</v>
      </c>
      <c r="N120" s="581">
        <v>0</v>
      </c>
      <c r="O120" s="581">
        <v>0</v>
      </c>
      <c r="P120" s="581">
        <v>1</v>
      </c>
      <c r="Q120" s="581">
        <v>0</v>
      </c>
      <c r="R120" s="581">
        <v>0</v>
      </c>
      <c r="S120" s="581">
        <v>0</v>
      </c>
      <c r="T120" s="581">
        <v>0</v>
      </c>
      <c r="U120" s="581">
        <v>0</v>
      </c>
      <c r="V120" s="581">
        <v>0</v>
      </c>
      <c r="W120" s="581">
        <v>0</v>
      </c>
      <c r="X120" s="581">
        <v>0</v>
      </c>
      <c r="Y120" s="581">
        <v>0</v>
      </c>
      <c r="Z120" s="581">
        <v>0</v>
      </c>
      <c r="AA120" s="581">
        <v>0</v>
      </c>
    </row>
    <row r="121" spans="1:27" x14ac:dyDescent="0.2">
      <c r="A121" s="581" t="s">
        <v>64</v>
      </c>
      <c r="B121" s="581" t="s">
        <v>241</v>
      </c>
      <c r="C121" s="581"/>
      <c r="D121" s="587" t="s">
        <v>236</v>
      </c>
      <c r="E121" s="584">
        <v>0</v>
      </c>
      <c r="F121" s="581">
        <v>0</v>
      </c>
      <c r="G121" s="581">
        <v>4</v>
      </c>
      <c r="H121" s="581">
        <v>0</v>
      </c>
      <c r="I121" s="581">
        <v>0</v>
      </c>
      <c r="J121" s="581">
        <v>0</v>
      </c>
      <c r="K121" s="581">
        <v>0</v>
      </c>
      <c r="L121" s="581">
        <v>0</v>
      </c>
      <c r="M121" s="581">
        <v>0</v>
      </c>
      <c r="N121" s="581">
        <v>0</v>
      </c>
      <c r="O121" s="581">
        <v>0</v>
      </c>
      <c r="P121" s="581">
        <v>0</v>
      </c>
      <c r="Q121" s="581">
        <v>0</v>
      </c>
      <c r="R121" s="581">
        <v>0</v>
      </c>
      <c r="S121" s="581">
        <v>0</v>
      </c>
      <c r="T121" s="581">
        <v>0</v>
      </c>
      <c r="U121" s="581">
        <v>0</v>
      </c>
      <c r="V121" s="581">
        <v>0</v>
      </c>
      <c r="W121" s="581">
        <v>0</v>
      </c>
      <c r="X121" s="581">
        <v>0</v>
      </c>
      <c r="Y121" s="581">
        <v>0</v>
      </c>
      <c r="Z121" s="581">
        <v>-1</v>
      </c>
      <c r="AA121" s="581">
        <v>0</v>
      </c>
    </row>
    <row r="122" spans="1:27" x14ac:dyDescent="0.2">
      <c r="A122" s="581" t="s">
        <v>66</v>
      </c>
      <c r="B122" s="581" t="s">
        <v>239</v>
      </c>
      <c r="C122" s="581"/>
      <c r="D122" s="587" t="s">
        <v>234</v>
      </c>
      <c r="E122" s="584">
        <v>0</v>
      </c>
      <c r="F122" s="581">
        <v>0</v>
      </c>
      <c r="G122" s="581">
        <v>32294</v>
      </c>
      <c r="H122" s="581">
        <v>0</v>
      </c>
      <c r="I122" s="581">
        <v>0</v>
      </c>
      <c r="J122" s="581">
        <v>0</v>
      </c>
      <c r="K122" s="581">
        <v>0</v>
      </c>
      <c r="L122" s="581">
        <v>0</v>
      </c>
      <c r="M122" s="581">
        <v>0</v>
      </c>
      <c r="N122" s="581">
        <v>0</v>
      </c>
      <c r="O122" s="581">
        <v>47</v>
      </c>
      <c r="P122" s="581">
        <v>-412</v>
      </c>
      <c r="Q122" s="581">
        <v>0</v>
      </c>
      <c r="R122" s="581">
        <v>0</v>
      </c>
      <c r="S122" s="581">
        <v>0</v>
      </c>
      <c r="T122" s="581">
        <v>0</v>
      </c>
      <c r="U122" s="581">
        <v>0</v>
      </c>
      <c r="V122" s="581">
        <v>0</v>
      </c>
      <c r="W122" s="581">
        <v>0</v>
      </c>
      <c r="X122" s="581">
        <v>0</v>
      </c>
      <c r="Y122" s="581">
        <v>844</v>
      </c>
      <c r="Z122" s="581">
        <v>438</v>
      </c>
      <c r="AA122" s="581">
        <v>0</v>
      </c>
    </row>
    <row r="123" spans="1:27" x14ac:dyDescent="0.2">
      <c r="A123" s="581" t="s">
        <v>66</v>
      </c>
      <c r="B123" s="581" t="s">
        <v>240</v>
      </c>
      <c r="C123" s="581"/>
      <c r="D123" s="587" t="s">
        <v>234</v>
      </c>
      <c r="E123" s="584">
        <v>0</v>
      </c>
      <c r="F123" s="581">
        <v>0</v>
      </c>
      <c r="G123" s="581">
        <v>0</v>
      </c>
      <c r="H123" s="581">
        <v>0</v>
      </c>
      <c r="I123" s="581">
        <v>0</v>
      </c>
      <c r="J123" s="581">
        <v>0</v>
      </c>
      <c r="K123" s="581">
        <v>0</v>
      </c>
      <c r="L123" s="581">
        <v>0</v>
      </c>
      <c r="M123" s="581">
        <v>0</v>
      </c>
      <c r="N123" s="581">
        <v>0</v>
      </c>
      <c r="O123" s="581">
        <v>0</v>
      </c>
      <c r="P123" s="581">
        <v>67</v>
      </c>
      <c r="Q123" s="581">
        <v>0</v>
      </c>
      <c r="R123" s="581">
        <v>0</v>
      </c>
      <c r="S123" s="581">
        <v>0</v>
      </c>
      <c r="T123" s="581">
        <v>0</v>
      </c>
      <c r="U123" s="581">
        <v>0</v>
      </c>
      <c r="V123" s="581">
        <v>0</v>
      </c>
      <c r="W123" s="581">
        <v>0</v>
      </c>
      <c r="X123" s="581">
        <v>0</v>
      </c>
      <c r="Y123" s="581">
        <v>0</v>
      </c>
      <c r="Z123" s="581">
        <v>0</v>
      </c>
      <c r="AA123" s="581">
        <v>0</v>
      </c>
    </row>
    <row r="124" spans="1:27" x14ac:dyDescent="0.2">
      <c r="A124" s="581" t="s">
        <v>66</v>
      </c>
      <c r="B124" s="581" t="s">
        <v>241</v>
      </c>
      <c r="C124" s="581"/>
      <c r="D124" s="587" t="s">
        <v>234</v>
      </c>
      <c r="E124" s="584">
        <v>0</v>
      </c>
      <c r="F124" s="581">
        <v>0</v>
      </c>
      <c r="G124" s="581">
        <v>1433</v>
      </c>
      <c r="H124" s="581">
        <v>2069</v>
      </c>
      <c r="I124" s="581">
        <v>0</v>
      </c>
      <c r="J124" s="581">
        <v>0</v>
      </c>
      <c r="K124" s="581">
        <v>0</v>
      </c>
      <c r="L124" s="581">
        <v>0</v>
      </c>
      <c r="M124" s="581">
        <v>0</v>
      </c>
      <c r="N124" s="581">
        <v>0</v>
      </c>
      <c r="O124" s="581">
        <v>0</v>
      </c>
      <c r="P124" s="581">
        <v>0</v>
      </c>
      <c r="Q124" s="581">
        <v>0</v>
      </c>
      <c r="R124" s="581">
        <v>0</v>
      </c>
      <c r="S124" s="581">
        <v>0</v>
      </c>
      <c r="T124" s="581">
        <v>0</v>
      </c>
      <c r="U124" s="581">
        <v>0</v>
      </c>
      <c r="V124" s="581">
        <v>0</v>
      </c>
      <c r="W124" s="581">
        <v>0</v>
      </c>
      <c r="X124" s="581">
        <v>0</v>
      </c>
      <c r="Y124" s="581">
        <v>838</v>
      </c>
      <c r="Z124" s="581">
        <v>0</v>
      </c>
      <c r="AA124" s="581">
        <v>0</v>
      </c>
    </row>
    <row r="125" spans="1:27" x14ac:dyDescent="0.2">
      <c r="A125" s="581" t="s">
        <v>66</v>
      </c>
      <c r="B125" s="581" t="s">
        <v>239</v>
      </c>
      <c r="C125" s="581"/>
      <c r="D125" s="587" t="s">
        <v>235</v>
      </c>
      <c r="E125" s="584">
        <v>-58</v>
      </c>
      <c r="F125" s="581">
        <v>-15</v>
      </c>
      <c r="G125" s="581">
        <v>20714</v>
      </c>
      <c r="H125" s="581">
        <v>0</v>
      </c>
      <c r="I125" s="581">
        <v>0</v>
      </c>
      <c r="J125" s="581">
        <v>0</v>
      </c>
      <c r="K125" s="581">
        <v>0</v>
      </c>
      <c r="L125" s="581">
        <v>0</v>
      </c>
      <c r="M125" s="581">
        <v>0</v>
      </c>
      <c r="N125" s="581">
        <v>0</v>
      </c>
      <c r="O125" s="581">
        <v>2</v>
      </c>
      <c r="P125" s="581">
        <v>-467</v>
      </c>
      <c r="Q125" s="581">
        <v>63</v>
      </c>
      <c r="R125" s="581">
        <v>0</v>
      </c>
      <c r="S125" s="581">
        <v>0</v>
      </c>
      <c r="T125" s="581">
        <v>0</v>
      </c>
      <c r="U125" s="581">
        <v>0</v>
      </c>
      <c r="V125" s="581">
        <v>0</v>
      </c>
      <c r="W125" s="581">
        <v>0</v>
      </c>
      <c r="X125" s="581">
        <v>0</v>
      </c>
      <c r="Y125" s="581">
        <v>0</v>
      </c>
      <c r="Z125" s="581">
        <v>241</v>
      </c>
      <c r="AA125" s="581">
        <v>0</v>
      </c>
    </row>
    <row r="126" spans="1:27" x14ac:dyDescent="0.2">
      <c r="A126" s="581" t="s">
        <v>66</v>
      </c>
      <c r="B126" s="581" t="s">
        <v>240</v>
      </c>
      <c r="C126" s="581"/>
      <c r="D126" s="587" t="s">
        <v>235</v>
      </c>
      <c r="E126" s="584">
        <v>0</v>
      </c>
      <c r="F126" s="581">
        <v>0</v>
      </c>
      <c r="G126" s="581">
        <v>0</v>
      </c>
      <c r="H126" s="581">
        <v>0</v>
      </c>
      <c r="I126" s="581">
        <v>0</v>
      </c>
      <c r="J126" s="581">
        <v>0</v>
      </c>
      <c r="K126" s="581">
        <v>0</v>
      </c>
      <c r="L126" s="581">
        <v>0</v>
      </c>
      <c r="M126" s="581">
        <v>0</v>
      </c>
      <c r="N126" s="581">
        <v>0</v>
      </c>
      <c r="O126" s="581">
        <v>0</v>
      </c>
      <c r="P126" s="581">
        <v>39</v>
      </c>
      <c r="Q126" s="581">
        <v>0</v>
      </c>
      <c r="R126" s="581">
        <v>0</v>
      </c>
      <c r="S126" s="581">
        <v>0</v>
      </c>
      <c r="T126" s="581">
        <v>0</v>
      </c>
      <c r="U126" s="581">
        <v>0</v>
      </c>
      <c r="V126" s="581">
        <v>0</v>
      </c>
      <c r="W126" s="581">
        <v>0</v>
      </c>
      <c r="X126" s="581">
        <v>0</v>
      </c>
      <c r="Y126" s="581">
        <v>0</v>
      </c>
      <c r="Z126" s="581">
        <v>0</v>
      </c>
      <c r="AA126" s="581">
        <v>0</v>
      </c>
    </row>
    <row r="127" spans="1:27" x14ac:dyDescent="0.2">
      <c r="A127" s="581" t="s">
        <v>66</v>
      </c>
      <c r="B127" s="581" t="s">
        <v>241</v>
      </c>
      <c r="C127" s="581"/>
      <c r="D127" s="587" t="s">
        <v>235</v>
      </c>
      <c r="E127" s="584">
        <v>0</v>
      </c>
      <c r="F127" s="581">
        <v>0</v>
      </c>
      <c r="G127" s="581">
        <v>957</v>
      </c>
      <c r="H127" s="581">
        <v>0</v>
      </c>
      <c r="I127" s="581">
        <v>0</v>
      </c>
      <c r="J127" s="581">
        <v>0</v>
      </c>
      <c r="K127" s="581">
        <v>0</v>
      </c>
      <c r="L127" s="581">
        <v>0</v>
      </c>
      <c r="M127" s="581">
        <v>0</v>
      </c>
      <c r="N127" s="581">
        <v>0</v>
      </c>
      <c r="O127" s="581">
        <v>1347</v>
      </c>
      <c r="P127" s="581">
        <v>0</v>
      </c>
      <c r="Q127" s="581">
        <v>4</v>
      </c>
      <c r="R127" s="581">
        <v>0</v>
      </c>
      <c r="S127" s="581">
        <v>0</v>
      </c>
      <c r="T127" s="581">
        <v>0</v>
      </c>
      <c r="U127" s="581">
        <v>0</v>
      </c>
      <c r="V127" s="581">
        <v>0</v>
      </c>
      <c r="W127" s="581">
        <v>0</v>
      </c>
      <c r="X127" s="581">
        <v>0</v>
      </c>
      <c r="Y127" s="581">
        <v>0</v>
      </c>
      <c r="Z127" s="581">
        <v>0</v>
      </c>
      <c r="AA127" s="581">
        <v>0</v>
      </c>
    </row>
    <row r="128" spans="1:27" x14ac:dyDescent="0.2">
      <c r="A128" s="581" t="s">
        <v>66</v>
      </c>
      <c r="B128" s="581" t="s">
        <v>239</v>
      </c>
      <c r="C128" s="581"/>
      <c r="D128" s="587" t="s">
        <v>236</v>
      </c>
      <c r="E128" s="584">
        <v>58</v>
      </c>
      <c r="F128" s="581">
        <v>15</v>
      </c>
      <c r="G128" s="581">
        <v>11580</v>
      </c>
      <c r="H128" s="581">
        <v>0</v>
      </c>
      <c r="I128" s="581">
        <v>0</v>
      </c>
      <c r="J128" s="581">
        <v>0</v>
      </c>
      <c r="K128" s="581">
        <v>0</v>
      </c>
      <c r="L128" s="581">
        <v>0</v>
      </c>
      <c r="M128" s="581">
        <v>0</v>
      </c>
      <c r="N128" s="581">
        <v>0</v>
      </c>
      <c r="O128" s="581">
        <v>45</v>
      </c>
      <c r="P128" s="581">
        <v>55</v>
      </c>
      <c r="Q128" s="581">
        <v>-63</v>
      </c>
      <c r="R128" s="581">
        <v>0</v>
      </c>
      <c r="S128" s="581">
        <v>0</v>
      </c>
      <c r="T128" s="581">
        <v>0</v>
      </c>
      <c r="U128" s="581">
        <v>0</v>
      </c>
      <c r="V128" s="581">
        <v>0</v>
      </c>
      <c r="W128" s="581">
        <v>0</v>
      </c>
      <c r="X128" s="581">
        <v>0</v>
      </c>
      <c r="Y128" s="581">
        <v>844</v>
      </c>
      <c r="Z128" s="581">
        <v>197</v>
      </c>
      <c r="AA128" s="581">
        <v>0</v>
      </c>
    </row>
    <row r="129" spans="1:27" x14ac:dyDescent="0.2">
      <c r="A129" s="581" t="s">
        <v>66</v>
      </c>
      <c r="B129" s="581" t="s">
        <v>240</v>
      </c>
      <c r="C129" s="581"/>
      <c r="D129" s="587" t="s">
        <v>236</v>
      </c>
      <c r="E129" s="584">
        <v>0</v>
      </c>
      <c r="F129" s="581">
        <v>0</v>
      </c>
      <c r="G129" s="581">
        <v>0</v>
      </c>
      <c r="H129" s="581">
        <v>0</v>
      </c>
      <c r="I129" s="581">
        <v>0</v>
      </c>
      <c r="J129" s="581">
        <v>0</v>
      </c>
      <c r="K129" s="581">
        <v>0</v>
      </c>
      <c r="L129" s="581">
        <v>0</v>
      </c>
      <c r="M129" s="581">
        <v>0</v>
      </c>
      <c r="N129" s="581">
        <v>0</v>
      </c>
      <c r="O129" s="581">
        <v>0</v>
      </c>
      <c r="P129" s="581">
        <v>28</v>
      </c>
      <c r="Q129" s="581">
        <v>0</v>
      </c>
      <c r="R129" s="581">
        <v>0</v>
      </c>
      <c r="S129" s="581">
        <v>0</v>
      </c>
      <c r="T129" s="581">
        <v>0</v>
      </c>
      <c r="U129" s="581">
        <v>0</v>
      </c>
      <c r="V129" s="581">
        <v>0</v>
      </c>
      <c r="W129" s="581">
        <v>0</v>
      </c>
      <c r="X129" s="581">
        <v>0</v>
      </c>
      <c r="Y129" s="581">
        <v>0</v>
      </c>
      <c r="Z129" s="581">
        <v>0</v>
      </c>
      <c r="AA129" s="581">
        <v>0</v>
      </c>
    </row>
    <row r="130" spans="1:27" x14ac:dyDescent="0.2">
      <c r="A130" s="581" t="s">
        <v>66</v>
      </c>
      <c r="B130" s="581" t="s">
        <v>241</v>
      </c>
      <c r="C130" s="581"/>
      <c r="D130" s="587" t="s">
        <v>236</v>
      </c>
      <c r="E130" s="584">
        <v>0</v>
      </c>
      <c r="F130" s="581">
        <v>0</v>
      </c>
      <c r="G130" s="581">
        <v>476</v>
      </c>
      <c r="H130" s="581">
        <v>2069</v>
      </c>
      <c r="I130" s="581">
        <v>0</v>
      </c>
      <c r="J130" s="581">
        <v>0</v>
      </c>
      <c r="K130" s="581">
        <v>0</v>
      </c>
      <c r="L130" s="581">
        <v>0</v>
      </c>
      <c r="M130" s="581">
        <v>0</v>
      </c>
      <c r="N130" s="581">
        <v>0</v>
      </c>
      <c r="O130" s="581">
        <v>-1347</v>
      </c>
      <c r="P130" s="581">
        <v>0</v>
      </c>
      <c r="Q130" s="581">
        <v>-4</v>
      </c>
      <c r="R130" s="581">
        <v>0</v>
      </c>
      <c r="S130" s="581">
        <v>0</v>
      </c>
      <c r="T130" s="581">
        <v>0</v>
      </c>
      <c r="U130" s="581">
        <v>0</v>
      </c>
      <c r="V130" s="581">
        <v>0</v>
      </c>
      <c r="W130" s="581">
        <v>0</v>
      </c>
      <c r="X130" s="581">
        <v>0</v>
      </c>
      <c r="Y130" s="581">
        <v>838</v>
      </c>
      <c r="Z130" s="581">
        <v>0</v>
      </c>
      <c r="AA130" s="581">
        <v>0</v>
      </c>
    </row>
    <row r="131" spans="1:27" x14ac:dyDescent="0.2">
      <c r="A131" s="581" t="s">
        <v>66</v>
      </c>
      <c r="B131" s="581" t="s">
        <v>240</v>
      </c>
      <c r="C131" s="581" t="s">
        <v>243</v>
      </c>
      <c r="D131" s="587" t="s">
        <v>234</v>
      </c>
      <c r="E131" s="584">
        <v>0</v>
      </c>
      <c r="F131" s="581">
        <v>7</v>
      </c>
      <c r="G131" s="581">
        <v>821</v>
      </c>
      <c r="H131" s="581">
        <v>0</v>
      </c>
      <c r="I131" s="581">
        <v>0</v>
      </c>
      <c r="J131" s="581">
        <v>15</v>
      </c>
      <c r="K131" s="581">
        <v>0</v>
      </c>
      <c r="L131" s="581">
        <v>0</v>
      </c>
      <c r="M131" s="581">
        <v>0</v>
      </c>
      <c r="N131" s="581">
        <v>0</v>
      </c>
      <c r="O131" s="581">
        <v>0</v>
      </c>
      <c r="P131" s="581">
        <v>221</v>
      </c>
      <c r="Q131" s="581">
        <v>2</v>
      </c>
      <c r="R131" s="581">
        <v>0</v>
      </c>
      <c r="S131" s="581">
        <v>0</v>
      </c>
      <c r="T131" s="581">
        <v>0</v>
      </c>
      <c r="U131" s="581">
        <v>0</v>
      </c>
      <c r="V131" s="581">
        <v>0</v>
      </c>
      <c r="W131" s="581">
        <v>0</v>
      </c>
      <c r="X131" s="581">
        <v>0</v>
      </c>
      <c r="Y131" s="581">
        <v>0</v>
      </c>
      <c r="Z131" s="581">
        <v>0</v>
      </c>
      <c r="AA131" s="581">
        <v>0</v>
      </c>
    </row>
    <row r="132" spans="1:27" x14ac:dyDescent="0.2">
      <c r="A132" s="581" t="s">
        <v>66</v>
      </c>
      <c r="B132" s="581" t="s">
        <v>240</v>
      </c>
      <c r="C132" s="581" t="s">
        <v>243</v>
      </c>
      <c r="D132" s="587" t="s">
        <v>235</v>
      </c>
      <c r="E132" s="584">
        <v>0</v>
      </c>
      <c r="F132" s="581">
        <v>5</v>
      </c>
      <c r="G132" s="581">
        <v>669</v>
      </c>
      <c r="H132" s="581">
        <v>0</v>
      </c>
      <c r="I132" s="581">
        <v>0</v>
      </c>
      <c r="J132" s="581">
        <v>0</v>
      </c>
      <c r="K132" s="581">
        <v>0</v>
      </c>
      <c r="L132" s="581">
        <v>0</v>
      </c>
      <c r="M132" s="581">
        <v>0</v>
      </c>
      <c r="N132" s="581">
        <v>0</v>
      </c>
      <c r="O132" s="581">
        <v>0</v>
      </c>
      <c r="P132" s="581">
        <v>206</v>
      </c>
      <c r="Q132" s="581">
        <v>2</v>
      </c>
      <c r="R132" s="581">
        <v>0</v>
      </c>
      <c r="S132" s="581">
        <v>0</v>
      </c>
      <c r="T132" s="581">
        <v>0</v>
      </c>
      <c r="U132" s="581">
        <v>0</v>
      </c>
      <c r="V132" s="581">
        <v>0</v>
      </c>
      <c r="W132" s="581">
        <v>0</v>
      </c>
      <c r="X132" s="581">
        <v>0</v>
      </c>
      <c r="Y132" s="581">
        <v>0</v>
      </c>
      <c r="Z132" s="581">
        <v>0</v>
      </c>
      <c r="AA132" s="581">
        <v>0</v>
      </c>
    </row>
    <row r="133" spans="1:27" x14ac:dyDescent="0.2">
      <c r="A133" s="581" t="s">
        <v>66</v>
      </c>
      <c r="B133" s="581" t="s">
        <v>240</v>
      </c>
      <c r="C133" s="581" t="s">
        <v>243</v>
      </c>
      <c r="D133" s="587" t="s">
        <v>236</v>
      </c>
      <c r="E133" s="584">
        <v>0</v>
      </c>
      <c r="F133" s="581">
        <v>2</v>
      </c>
      <c r="G133" s="581">
        <v>152</v>
      </c>
      <c r="H133" s="581">
        <v>0</v>
      </c>
      <c r="I133" s="581">
        <v>0</v>
      </c>
      <c r="J133" s="581">
        <v>15</v>
      </c>
      <c r="K133" s="581">
        <v>0</v>
      </c>
      <c r="L133" s="581">
        <v>0</v>
      </c>
      <c r="M133" s="581">
        <v>0</v>
      </c>
      <c r="N133" s="581">
        <v>0</v>
      </c>
      <c r="O133" s="581">
        <v>0</v>
      </c>
      <c r="P133" s="581">
        <v>15</v>
      </c>
      <c r="Q133" s="581">
        <v>0</v>
      </c>
      <c r="R133" s="581">
        <v>0</v>
      </c>
      <c r="S133" s="581">
        <v>0</v>
      </c>
      <c r="T133" s="581">
        <v>0</v>
      </c>
      <c r="U133" s="581">
        <v>0</v>
      </c>
      <c r="V133" s="581">
        <v>0</v>
      </c>
      <c r="W133" s="581">
        <v>0</v>
      </c>
      <c r="X133" s="581">
        <v>0</v>
      </c>
      <c r="Y133" s="581">
        <v>0</v>
      </c>
      <c r="Z133" s="581">
        <v>0</v>
      </c>
      <c r="AA133" s="581">
        <v>0</v>
      </c>
    </row>
    <row r="134" spans="1:27" x14ac:dyDescent="0.2">
      <c r="A134" s="581" t="s">
        <v>68</v>
      </c>
      <c r="B134" s="581" t="s">
        <v>239</v>
      </c>
      <c r="C134" s="581"/>
      <c r="D134" s="587" t="s">
        <v>234</v>
      </c>
      <c r="E134" s="584">
        <v>0</v>
      </c>
      <c r="F134" s="581">
        <v>62</v>
      </c>
      <c r="G134" s="581">
        <v>32777</v>
      </c>
      <c r="H134" s="581">
        <v>0</v>
      </c>
      <c r="I134" s="581">
        <v>0</v>
      </c>
      <c r="J134" s="581">
        <v>0</v>
      </c>
      <c r="K134" s="581">
        <v>0</v>
      </c>
      <c r="L134" s="581">
        <v>0</v>
      </c>
      <c r="M134" s="581">
        <v>0</v>
      </c>
      <c r="N134" s="581">
        <v>0</v>
      </c>
      <c r="O134" s="581">
        <v>320</v>
      </c>
      <c r="P134" s="581">
        <v>98</v>
      </c>
      <c r="Q134" s="581">
        <v>0</v>
      </c>
      <c r="R134" s="581">
        <v>0</v>
      </c>
      <c r="S134" s="581">
        <v>7</v>
      </c>
      <c r="T134" s="581">
        <v>0</v>
      </c>
      <c r="U134" s="581">
        <v>0</v>
      </c>
      <c r="V134" s="581">
        <v>0</v>
      </c>
      <c r="W134" s="581">
        <v>0</v>
      </c>
      <c r="X134" s="581">
        <v>0</v>
      </c>
      <c r="Y134" s="581">
        <v>788</v>
      </c>
      <c r="Z134" s="581">
        <v>-576</v>
      </c>
      <c r="AA134" s="581">
        <v>0</v>
      </c>
    </row>
    <row r="135" spans="1:27" x14ac:dyDescent="0.2">
      <c r="A135" s="581" t="s">
        <v>68</v>
      </c>
      <c r="B135" s="581" t="s">
        <v>241</v>
      </c>
      <c r="C135" s="581"/>
      <c r="D135" s="587" t="s">
        <v>234</v>
      </c>
      <c r="E135" s="584">
        <v>0</v>
      </c>
      <c r="F135" s="581">
        <v>0</v>
      </c>
      <c r="G135" s="581">
        <v>410</v>
      </c>
      <c r="H135" s="581">
        <v>0</v>
      </c>
      <c r="I135" s="581">
        <v>0</v>
      </c>
      <c r="J135" s="581">
        <v>0</v>
      </c>
      <c r="K135" s="581">
        <v>0</v>
      </c>
      <c r="L135" s="581">
        <v>0</v>
      </c>
      <c r="M135" s="581">
        <v>0</v>
      </c>
      <c r="N135" s="581">
        <v>0</v>
      </c>
      <c r="O135" s="581">
        <v>0</v>
      </c>
      <c r="P135" s="581">
        <v>102</v>
      </c>
      <c r="Q135" s="581">
        <v>0</v>
      </c>
      <c r="R135" s="581">
        <v>0</v>
      </c>
      <c r="S135" s="581">
        <v>0</v>
      </c>
      <c r="T135" s="581">
        <v>0</v>
      </c>
      <c r="U135" s="581">
        <v>122</v>
      </c>
      <c r="V135" s="581">
        <v>0</v>
      </c>
      <c r="W135" s="581">
        <v>0</v>
      </c>
      <c r="X135" s="581">
        <v>0</v>
      </c>
      <c r="Y135" s="581">
        <v>101</v>
      </c>
      <c r="Z135" s="581">
        <v>0</v>
      </c>
      <c r="AA135" s="581">
        <v>0</v>
      </c>
    </row>
    <row r="136" spans="1:27" x14ac:dyDescent="0.2">
      <c r="A136" s="581" t="s">
        <v>68</v>
      </c>
      <c r="B136" s="581" t="s">
        <v>239</v>
      </c>
      <c r="C136" s="581"/>
      <c r="D136" s="587" t="s">
        <v>235</v>
      </c>
      <c r="E136" s="584">
        <v>-266</v>
      </c>
      <c r="F136" s="581">
        <v>-186</v>
      </c>
      <c r="G136" s="581">
        <v>16740</v>
      </c>
      <c r="H136" s="581">
        <v>0</v>
      </c>
      <c r="I136" s="581">
        <v>0</v>
      </c>
      <c r="J136" s="581">
        <v>0</v>
      </c>
      <c r="K136" s="581">
        <v>0</v>
      </c>
      <c r="L136" s="581">
        <v>0</v>
      </c>
      <c r="M136" s="581">
        <v>0</v>
      </c>
      <c r="N136" s="581">
        <v>0</v>
      </c>
      <c r="O136" s="581">
        <v>-114</v>
      </c>
      <c r="P136" s="581">
        <v>-136</v>
      </c>
      <c r="Q136" s="581">
        <v>76</v>
      </c>
      <c r="R136" s="581">
        <v>0</v>
      </c>
      <c r="S136" s="581">
        <v>-6</v>
      </c>
      <c r="T136" s="581">
        <v>0</v>
      </c>
      <c r="U136" s="581">
        <v>0</v>
      </c>
      <c r="V136" s="581">
        <v>0</v>
      </c>
      <c r="W136" s="581">
        <v>0</v>
      </c>
      <c r="X136" s="581">
        <v>0</v>
      </c>
      <c r="Y136" s="581">
        <v>0</v>
      </c>
      <c r="Z136" s="581">
        <v>-273</v>
      </c>
      <c r="AA136" s="581">
        <v>31</v>
      </c>
    </row>
    <row r="137" spans="1:27" x14ac:dyDescent="0.2">
      <c r="A137" s="581" t="s">
        <v>68</v>
      </c>
      <c r="B137" s="581" t="s">
        <v>241</v>
      </c>
      <c r="C137" s="581"/>
      <c r="D137" s="587" t="s">
        <v>235</v>
      </c>
      <c r="E137" s="584">
        <v>0</v>
      </c>
      <c r="F137" s="581">
        <v>0</v>
      </c>
      <c r="G137" s="581">
        <v>198</v>
      </c>
      <c r="H137" s="581">
        <v>0</v>
      </c>
      <c r="I137" s="581">
        <v>0</v>
      </c>
      <c r="J137" s="581">
        <v>0</v>
      </c>
      <c r="K137" s="581">
        <v>0</v>
      </c>
      <c r="L137" s="581">
        <v>0</v>
      </c>
      <c r="M137" s="581">
        <v>0</v>
      </c>
      <c r="N137" s="581">
        <v>0</v>
      </c>
      <c r="O137" s="581">
        <v>0</v>
      </c>
      <c r="P137" s="581">
        <v>102</v>
      </c>
      <c r="Q137" s="581">
        <v>2</v>
      </c>
      <c r="R137" s="581">
        <v>0</v>
      </c>
      <c r="S137" s="581">
        <v>0</v>
      </c>
      <c r="T137" s="581">
        <v>0</v>
      </c>
      <c r="U137" s="581">
        <v>0</v>
      </c>
      <c r="V137" s="581">
        <v>0</v>
      </c>
      <c r="W137" s="581">
        <v>0</v>
      </c>
      <c r="X137" s="581">
        <v>0</v>
      </c>
      <c r="Y137" s="581">
        <v>0</v>
      </c>
      <c r="Z137" s="581">
        <v>0</v>
      </c>
      <c r="AA137" s="581">
        <v>0</v>
      </c>
    </row>
    <row r="138" spans="1:27" x14ac:dyDescent="0.2">
      <c r="A138" s="581" t="s">
        <v>68</v>
      </c>
      <c r="B138" s="581" t="s">
        <v>239</v>
      </c>
      <c r="C138" s="581"/>
      <c r="D138" s="587" t="s">
        <v>236</v>
      </c>
      <c r="E138" s="584">
        <v>266</v>
      </c>
      <c r="F138" s="581">
        <v>248</v>
      </c>
      <c r="G138" s="581">
        <v>16037</v>
      </c>
      <c r="H138" s="581">
        <v>0</v>
      </c>
      <c r="I138" s="581">
        <v>0</v>
      </c>
      <c r="J138" s="581">
        <v>0</v>
      </c>
      <c r="K138" s="581">
        <v>0</v>
      </c>
      <c r="L138" s="581">
        <v>0</v>
      </c>
      <c r="M138" s="581">
        <v>0</v>
      </c>
      <c r="N138" s="581">
        <v>0</v>
      </c>
      <c r="O138" s="581">
        <v>434</v>
      </c>
      <c r="P138" s="581">
        <v>234</v>
      </c>
      <c r="Q138" s="581">
        <v>-76</v>
      </c>
      <c r="R138" s="581">
        <v>0</v>
      </c>
      <c r="S138" s="581">
        <v>13</v>
      </c>
      <c r="T138" s="581">
        <v>0</v>
      </c>
      <c r="U138" s="581">
        <v>0</v>
      </c>
      <c r="V138" s="581">
        <v>0</v>
      </c>
      <c r="W138" s="581">
        <v>0</v>
      </c>
      <c r="X138" s="581">
        <v>0</v>
      </c>
      <c r="Y138" s="581">
        <v>788</v>
      </c>
      <c r="Z138" s="581">
        <v>-303</v>
      </c>
      <c r="AA138" s="581">
        <v>-31</v>
      </c>
    </row>
    <row r="139" spans="1:27" x14ac:dyDescent="0.2">
      <c r="A139" s="581" t="s">
        <v>68</v>
      </c>
      <c r="B139" s="581" t="s">
        <v>241</v>
      </c>
      <c r="C139" s="581"/>
      <c r="D139" s="587" t="s">
        <v>236</v>
      </c>
      <c r="E139" s="584">
        <v>0</v>
      </c>
      <c r="F139" s="581">
        <v>0</v>
      </c>
      <c r="G139" s="581">
        <v>212</v>
      </c>
      <c r="H139" s="581">
        <v>0</v>
      </c>
      <c r="I139" s="581">
        <v>0</v>
      </c>
      <c r="J139" s="581">
        <v>0</v>
      </c>
      <c r="K139" s="581">
        <v>0</v>
      </c>
      <c r="L139" s="581">
        <v>0</v>
      </c>
      <c r="M139" s="581">
        <v>0</v>
      </c>
      <c r="N139" s="581">
        <v>0</v>
      </c>
      <c r="O139" s="581">
        <v>0</v>
      </c>
      <c r="P139" s="581">
        <v>0</v>
      </c>
      <c r="Q139" s="581">
        <v>-2</v>
      </c>
      <c r="R139" s="581">
        <v>0</v>
      </c>
      <c r="S139" s="581">
        <v>0</v>
      </c>
      <c r="T139" s="581">
        <v>0</v>
      </c>
      <c r="U139" s="581">
        <v>122</v>
      </c>
      <c r="V139" s="581">
        <v>0</v>
      </c>
      <c r="W139" s="581">
        <v>0</v>
      </c>
      <c r="X139" s="581">
        <v>0</v>
      </c>
      <c r="Y139" s="581">
        <v>101</v>
      </c>
      <c r="Z139" s="581">
        <v>0</v>
      </c>
      <c r="AA139" s="581">
        <v>0</v>
      </c>
    </row>
    <row r="140" spans="1:27" x14ac:dyDescent="0.2">
      <c r="A140" s="581" t="s">
        <v>70</v>
      </c>
      <c r="B140" s="581" t="s">
        <v>239</v>
      </c>
      <c r="C140" s="581"/>
      <c r="D140" s="587" t="s">
        <v>234</v>
      </c>
      <c r="E140" s="584">
        <v>0</v>
      </c>
      <c r="F140" s="581">
        <v>1</v>
      </c>
      <c r="G140" s="581">
        <v>23705</v>
      </c>
      <c r="H140" s="581">
        <v>0</v>
      </c>
      <c r="I140" s="581">
        <v>0</v>
      </c>
      <c r="J140" s="581">
        <v>0</v>
      </c>
      <c r="K140" s="581">
        <v>0</v>
      </c>
      <c r="L140" s="581">
        <v>0</v>
      </c>
      <c r="M140" s="581">
        <v>0</v>
      </c>
      <c r="N140" s="581">
        <v>0</v>
      </c>
      <c r="O140" s="581">
        <v>20</v>
      </c>
      <c r="P140" s="581">
        <v>94</v>
      </c>
      <c r="Q140" s="581">
        <v>0</v>
      </c>
      <c r="R140" s="581">
        <v>0</v>
      </c>
      <c r="S140" s="581">
        <v>0</v>
      </c>
      <c r="T140" s="581">
        <v>0</v>
      </c>
      <c r="U140" s="581">
        <v>0</v>
      </c>
      <c r="V140" s="581">
        <v>0</v>
      </c>
      <c r="W140" s="581">
        <v>0</v>
      </c>
      <c r="X140" s="581">
        <v>0</v>
      </c>
      <c r="Y140" s="581">
        <v>386</v>
      </c>
      <c r="Z140" s="581">
        <v>-251</v>
      </c>
      <c r="AA140" s="581">
        <v>0</v>
      </c>
    </row>
    <row r="141" spans="1:27" x14ac:dyDescent="0.2">
      <c r="A141" s="581" t="s">
        <v>70</v>
      </c>
      <c r="B141" s="581" t="s">
        <v>241</v>
      </c>
      <c r="C141" s="581"/>
      <c r="D141" s="587" t="s">
        <v>234</v>
      </c>
      <c r="E141" s="584">
        <v>0</v>
      </c>
      <c r="F141" s="581">
        <v>0</v>
      </c>
      <c r="G141" s="581">
        <v>692</v>
      </c>
      <c r="H141" s="581">
        <v>0</v>
      </c>
      <c r="I141" s="581">
        <v>0</v>
      </c>
      <c r="J141" s="581">
        <v>0</v>
      </c>
      <c r="K141" s="581">
        <v>0</v>
      </c>
      <c r="L141" s="581">
        <v>0</v>
      </c>
      <c r="M141" s="581">
        <v>0</v>
      </c>
      <c r="N141" s="581">
        <v>0</v>
      </c>
      <c r="O141" s="581">
        <v>0</v>
      </c>
      <c r="P141" s="581">
        <v>2</v>
      </c>
      <c r="Q141" s="581">
        <v>0</v>
      </c>
      <c r="R141" s="581">
        <v>0</v>
      </c>
      <c r="S141" s="581">
        <v>0</v>
      </c>
      <c r="T141" s="581">
        <v>0</v>
      </c>
      <c r="U141" s="581">
        <v>0</v>
      </c>
      <c r="V141" s="581">
        <v>0</v>
      </c>
      <c r="W141" s="581">
        <v>0</v>
      </c>
      <c r="X141" s="581">
        <v>0</v>
      </c>
      <c r="Y141" s="581">
        <v>44</v>
      </c>
      <c r="Z141" s="581">
        <v>0</v>
      </c>
      <c r="AA141" s="581">
        <v>0</v>
      </c>
    </row>
    <row r="142" spans="1:27" x14ac:dyDescent="0.2">
      <c r="A142" s="581" t="s">
        <v>70</v>
      </c>
      <c r="B142" s="581" t="s">
        <v>239</v>
      </c>
      <c r="C142" s="581"/>
      <c r="D142" s="587" t="s">
        <v>235</v>
      </c>
      <c r="E142" s="584">
        <v>-287</v>
      </c>
      <c r="F142" s="581">
        <v>-43</v>
      </c>
      <c r="G142" s="581">
        <v>15469</v>
      </c>
      <c r="H142" s="581">
        <v>0</v>
      </c>
      <c r="I142" s="581">
        <v>0</v>
      </c>
      <c r="J142" s="581">
        <v>0</v>
      </c>
      <c r="K142" s="581">
        <v>0</v>
      </c>
      <c r="L142" s="581">
        <v>0</v>
      </c>
      <c r="M142" s="581">
        <v>0</v>
      </c>
      <c r="N142" s="581">
        <v>0</v>
      </c>
      <c r="O142" s="581">
        <v>-47</v>
      </c>
      <c r="P142" s="581">
        <v>34</v>
      </c>
      <c r="Q142" s="581">
        <v>45</v>
      </c>
      <c r="R142" s="581">
        <v>0</v>
      </c>
      <c r="S142" s="581">
        <v>0</v>
      </c>
      <c r="T142" s="581">
        <v>0</v>
      </c>
      <c r="U142" s="581">
        <v>0</v>
      </c>
      <c r="V142" s="581">
        <v>0</v>
      </c>
      <c r="W142" s="581">
        <v>0</v>
      </c>
      <c r="X142" s="581">
        <v>0</v>
      </c>
      <c r="Y142" s="581">
        <v>0</v>
      </c>
      <c r="Z142" s="581">
        <v>-26</v>
      </c>
      <c r="AA142" s="581">
        <v>21</v>
      </c>
    </row>
    <row r="143" spans="1:27" x14ac:dyDescent="0.2">
      <c r="A143" s="581" t="s">
        <v>70</v>
      </c>
      <c r="B143" s="581" t="s">
        <v>241</v>
      </c>
      <c r="C143" s="581"/>
      <c r="D143" s="587" t="s">
        <v>235</v>
      </c>
      <c r="E143" s="584">
        <v>0</v>
      </c>
      <c r="F143" s="581">
        <v>0</v>
      </c>
      <c r="G143" s="581">
        <v>280</v>
      </c>
      <c r="H143" s="581">
        <v>0</v>
      </c>
      <c r="I143" s="581">
        <v>0</v>
      </c>
      <c r="J143" s="581">
        <v>0</v>
      </c>
      <c r="K143" s="581">
        <v>0</v>
      </c>
      <c r="L143" s="581">
        <v>0</v>
      </c>
      <c r="M143" s="581">
        <v>0</v>
      </c>
      <c r="N143" s="581">
        <v>0</v>
      </c>
      <c r="O143" s="581">
        <v>0</v>
      </c>
      <c r="P143" s="581">
        <v>2</v>
      </c>
      <c r="Q143" s="581">
        <v>2</v>
      </c>
      <c r="R143" s="581">
        <v>0</v>
      </c>
      <c r="S143" s="581">
        <v>0</v>
      </c>
      <c r="T143" s="581">
        <v>0</v>
      </c>
      <c r="U143" s="581">
        <v>0</v>
      </c>
      <c r="V143" s="581">
        <v>0</v>
      </c>
      <c r="W143" s="581">
        <v>0</v>
      </c>
      <c r="X143" s="581">
        <v>0</v>
      </c>
      <c r="Y143" s="581">
        <v>0</v>
      </c>
      <c r="Z143" s="581">
        <v>0</v>
      </c>
      <c r="AA143" s="581">
        <v>0</v>
      </c>
    </row>
    <row r="144" spans="1:27" x14ac:dyDescent="0.2">
      <c r="A144" s="581" t="s">
        <v>70</v>
      </c>
      <c r="B144" s="581" t="s">
        <v>239</v>
      </c>
      <c r="C144" s="581"/>
      <c r="D144" s="587" t="s">
        <v>236</v>
      </c>
      <c r="E144" s="584">
        <v>287</v>
      </c>
      <c r="F144" s="581">
        <v>44</v>
      </c>
      <c r="G144" s="581">
        <v>8236</v>
      </c>
      <c r="H144" s="581">
        <v>0</v>
      </c>
      <c r="I144" s="581">
        <v>0</v>
      </c>
      <c r="J144" s="581">
        <v>0</v>
      </c>
      <c r="K144" s="581">
        <v>0</v>
      </c>
      <c r="L144" s="581">
        <v>0</v>
      </c>
      <c r="M144" s="581">
        <v>0</v>
      </c>
      <c r="N144" s="581">
        <v>0</v>
      </c>
      <c r="O144" s="581">
        <v>67</v>
      </c>
      <c r="P144" s="581">
        <v>60</v>
      </c>
      <c r="Q144" s="581">
        <v>-45</v>
      </c>
      <c r="R144" s="581">
        <v>0</v>
      </c>
      <c r="S144" s="581">
        <v>0</v>
      </c>
      <c r="T144" s="581">
        <v>0</v>
      </c>
      <c r="U144" s="581">
        <v>0</v>
      </c>
      <c r="V144" s="581">
        <v>0</v>
      </c>
      <c r="W144" s="581">
        <v>0</v>
      </c>
      <c r="X144" s="581">
        <v>0</v>
      </c>
      <c r="Y144" s="581">
        <v>386</v>
      </c>
      <c r="Z144" s="581">
        <v>-225</v>
      </c>
      <c r="AA144" s="581">
        <v>-21</v>
      </c>
    </row>
    <row r="145" spans="1:27" x14ac:dyDescent="0.2">
      <c r="A145" s="581" t="s">
        <v>70</v>
      </c>
      <c r="B145" s="581" t="s">
        <v>241</v>
      </c>
      <c r="C145" s="581"/>
      <c r="D145" s="587" t="s">
        <v>236</v>
      </c>
      <c r="E145" s="584">
        <v>0</v>
      </c>
      <c r="F145" s="581">
        <v>0</v>
      </c>
      <c r="G145" s="581">
        <v>412</v>
      </c>
      <c r="H145" s="581">
        <v>0</v>
      </c>
      <c r="I145" s="581">
        <v>0</v>
      </c>
      <c r="J145" s="581">
        <v>0</v>
      </c>
      <c r="K145" s="581">
        <v>0</v>
      </c>
      <c r="L145" s="581">
        <v>0</v>
      </c>
      <c r="M145" s="581">
        <v>0</v>
      </c>
      <c r="N145" s="581">
        <v>0</v>
      </c>
      <c r="O145" s="581">
        <v>0</v>
      </c>
      <c r="P145" s="581">
        <v>0</v>
      </c>
      <c r="Q145" s="581">
        <v>-2</v>
      </c>
      <c r="R145" s="581">
        <v>0</v>
      </c>
      <c r="S145" s="581">
        <v>0</v>
      </c>
      <c r="T145" s="581">
        <v>0</v>
      </c>
      <c r="U145" s="581">
        <v>0</v>
      </c>
      <c r="V145" s="581">
        <v>0</v>
      </c>
      <c r="W145" s="581">
        <v>0</v>
      </c>
      <c r="X145" s="581">
        <v>0</v>
      </c>
      <c r="Y145" s="581">
        <v>44</v>
      </c>
      <c r="Z145" s="581">
        <v>0</v>
      </c>
      <c r="AA145" s="581">
        <v>0</v>
      </c>
    </row>
    <row r="146" spans="1:27" x14ac:dyDescent="0.2">
      <c r="A146" s="581" t="s">
        <v>70</v>
      </c>
      <c r="B146" s="581" t="s">
        <v>244</v>
      </c>
      <c r="C146" s="581" t="s">
        <v>243</v>
      </c>
      <c r="D146" s="587" t="s">
        <v>234</v>
      </c>
      <c r="E146" s="584">
        <v>0</v>
      </c>
      <c r="F146" s="581">
        <v>0</v>
      </c>
      <c r="G146" s="581">
        <v>0</v>
      </c>
      <c r="H146" s="581">
        <v>0</v>
      </c>
      <c r="I146" s="581">
        <v>0</v>
      </c>
      <c r="J146" s="581">
        <v>0</v>
      </c>
      <c r="K146" s="581">
        <v>0</v>
      </c>
      <c r="L146" s="581">
        <v>0</v>
      </c>
      <c r="M146" s="581">
        <v>0</v>
      </c>
      <c r="N146" s="581">
        <v>0</v>
      </c>
      <c r="O146" s="581">
        <v>0</v>
      </c>
      <c r="P146" s="581">
        <v>0</v>
      </c>
      <c r="Q146" s="581">
        <v>0</v>
      </c>
      <c r="R146" s="581">
        <v>0</v>
      </c>
      <c r="S146" s="581">
        <v>0</v>
      </c>
      <c r="T146" s="581">
        <v>0</v>
      </c>
      <c r="U146" s="581">
        <v>0</v>
      </c>
      <c r="V146" s="581">
        <v>0</v>
      </c>
      <c r="W146" s="581">
        <v>0</v>
      </c>
      <c r="X146" s="581">
        <v>0</v>
      </c>
      <c r="Y146" s="581">
        <v>0</v>
      </c>
      <c r="Z146" s="581">
        <v>33</v>
      </c>
      <c r="AA146" s="581">
        <v>0</v>
      </c>
    </row>
    <row r="147" spans="1:27" x14ac:dyDescent="0.2">
      <c r="A147" s="581" t="s">
        <v>70</v>
      </c>
      <c r="B147" s="581" t="s">
        <v>240</v>
      </c>
      <c r="C147" s="581" t="s">
        <v>243</v>
      </c>
      <c r="D147" s="587" t="s">
        <v>234</v>
      </c>
      <c r="E147" s="584">
        <v>0</v>
      </c>
      <c r="F147" s="581">
        <v>18</v>
      </c>
      <c r="G147" s="581">
        <v>0</v>
      </c>
      <c r="H147" s="581">
        <v>0</v>
      </c>
      <c r="I147" s="581">
        <v>0</v>
      </c>
      <c r="J147" s="581">
        <v>0</v>
      </c>
      <c r="K147" s="581">
        <v>0</v>
      </c>
      <c r="L147" s="581">
        <v>0</v>
      </c>
      <c r="M147" s="581">
        <v>0</v>
      </c>
      <c r="N147" s="581">
        <v>0</v>
      </c>
      <c r="O147" s="581">
        <v>0</v>
      </c>
      <c r="P147" s="581">
        <v>0</v>
      </c>
      <c r="Q147" s="581">
        <v>0</v>
      </c>
      <c r="R147" s="581">
        <v>0</v>
      </c>
      <c r="S147" s="581">
        <v>175</v>
      </c>
      <c r="T147" s="581">
        <v>0</v>
      </c>
      <c r="U147" s="581">
        <v>0</v>
      </c>
      <c r="V147" s="581">
        <v>0</v>
      </c>
      <c r="W147" s="581">
        <v>0</v>
      </c>
      <c r="X147" s="581">
        <v>0</v>
      </c>
      <c r="Y147" s="581">
        <v>0</v>
      </c>
      <c r="Z147" s="581">
        <v>0</v>
      </c>
      <c r="AA147" s="581">
        <v>0</v>
      </c>
    </row>
    <row r="148" spans="1:27" x14ac:dyDescent="0.2">
      <c r="A148" s="581" t="s">
        <v>70</v>
      </c>
      <c r="B148" s="581" t="s">
        <v>244</v>
      </c>
      <c r="C148" s="581" t="s">
        <v>243</v>
      </c>
      <c r="D148" s="587" t="s">
        <v>235</v>
      </c>
      <c r="E148" s="584">
        <v>0</v>
      </c>
      <c r="F148" s="581">
        <v>0</v>
      </c>
      <c r="G148" s="581">
        <v>0</v>
      </c>
      <c r="H148" s="581">
        <v>0</v>
      </c>
      <c r="I148" s="581">
        <v>0</v>
      </c>
      <c r="J148" s="581">
        <v>0</v>
      </c>
      <c r="K148" s="581">
        <v>0</v>
      </c>
      <c r="L148" s="581">
        <v>0</v>
      </c>
      <c r="M148" s="581">
        <v>0</v>
      </c>
      <c r="N148" s="581">
        <v>0</v>
      </c>
      <c r="O148" s="581">
        <v>0</v>
      </c>
      <c r="P148" s="581">
        <v>0</v>
      </c>
      <c r="Q148" s="581">
        <v>0</v>
      </c>
      <c r="R148" s="581">
        <v>0</v>
      </c>
      <c r="S148" s="581">
        <v>0</v>
      </c>
      <c r="T148" s="581">
        <v>0</v>
      </c>
      <c r="U148" s="581">
        <v>0</v>
      </c>
      <c r="V148" s="581">
        <v>0</v>
      </c>
      <c r="W148" s="581">
        <v>0</v>
      </c>
      <c r="X148" s="581">
        <v>0</v>
      </c>
      <c r="Y148" s="581">
        <v>0</v>
      </c>
      <c r="Z148" s="581">
        <v>4</v>
      </c>
      <c r="AA148" s="581">
        <v>0</v>
      </c>
    </row>
    <row r="149" spans="1:27" x14ac:dyDescent="0.2">
      <c r="A149" s="581" t="s">
        <v>70</v>
      </c>
      <c r="B149" s="581" t="s">
        <v>240</v>
      </c>
      <c r="C149" s="581" t="s">
        <v>243</v>
      </c>
      <c r="D149" s="587" t="s">
        <v>235</v>
      </c>
      <c r="E149" s="584">
        <v>0</v>
      </c>
      <c r="F149" s="581">
        <v>18</v>
      </c>
      <c r="G149" s="581">
        <v>0</v>
      </c>
      <c r="H149" s="581">
        <v>0</v>
      </c>
      <c r="I149" s="581">
        <v>0</v>
      </c>
      <c r="J149" s="581">
        <v>0</v>
      </c>
      <c r="K149" s="581">
        <v>0</v>
      </c>
      <c r="L149" s="581">
        <v>0</v>
      </c>
      <c r="M149" s="581">
        <v>0</v>
      </c>
      <c r="N149" s="581">
        <v>0</v>
      </c>
      <c r="O149" s="581">
        <v>0</v>
      </c>
      <c r="P149" s="581">
        <v>0</v>
      </c>
      <c r="Q149" s="581">
        <v>0</v>
      </c>
      <c r="R149" s="581">
        <v>0</v>
      </c>
      <c r="S149" s="581">
        <v>92</v>
      </c>
      <c r="T149" s="581">
        <v>0</v>
      </c>
      <c r="U149" s="581">
        <v>0</v>
      </c>
      <c r="V149" s="581">
        <v>0</v>
      </c>
      <c r="W149" s="581">
        <v>0</v>
      </c>
      <c r="X149" s="581">
        <v>0</v>
      </c>
      <c r="Y149" s="581">
        <v>0</v>
      </c>
      <c r="Z149" s="581">
        <v>0</v>
      </c>
      <c r="AA149" s="581">
        <v>0</v>
      </c>
    </row>
    <row r="150" spans="1:27" x14ac:dyDescent="0.2">
      <c r="A150" s="581" t="s">
        <v>70</v>
      </c>
      <c r="B150" s="581" t="s">
        <v>244</v>
      </c>
      <c r="C150" s="581" t="s">
        <v>243</v>
      </c>
      <c r="D150" s="587" t="s">
        <v>236</v>
      </c>
      <c r="E150" s="584">
        <v>0</v>
      </c>
      <c r="F150" s="581">
        <v>0</v>
      </c>
      <c r="G150" s="581">
        <v>0</v>
      </c>
      <c r="H150" s="581">
        <v>0</v>
      </c>
      <c r="I150" s="581">
        <v>0</v>
      </c>
      <c r="J150" s="581">
        <v>0</v>
      </c>
      <c r="K150" s="581">
        <v>0</v>
      </c>
      <c r="L150" s="581">
        <v>0</v>
      </c>
      <c r="M150" s="581">
        <v>0</v>
      </c>
      <c r="N150" s="581">
        <v>0</v>
      </c>
      <c r="O150" s="581">
        <v>0</v>
      </c>
      <c r="P150" s="581">
        <v>0</v>
      </c>
      <c r="Q150" s="581">
        <v>0</v>
      </c>
      <c r="R150" s="581">
        <v>0</v>
      </c>
      <c r="S150" s="581">
        <v>0</v>
      </c>
      <c r="T150" s="581">
        <v>0</v>
      </c>
      <c r="U150" s="581">
        <v>0</v>
      </c>
      <c r="V150" s="581">
        <v>0</v>
      </c>
      <c r="W150" s="581">
        <v>0</v>
      </c>
      <c r="X150" s="581">
        <v>0</v>
      </c>
      <c r="Y150" s="581">
        <v>0</v>
      </c>
      <c r="Z150" s="581">
        <v>29</v>
      </c>
      <c r="AA150" s="581">
        <v>0</v>
      </c>
    </row>
    <row r="151" spans="1:27" x14ac:dyDescent="0.2">
      <c r="A151" s="581" t="s">
        <v>70</v>
      </c>
      <c r="B151" s="581" t="s">
        <v>240</v>
      </c>
      <c r="C151" s="581" t="s">
        <v>243</v>
      </c>
      <c r="D151" s="587" t="s">
        <v>236</v>
      </c>
      <c r="E151" s="584">
        <v>0</v>
      </c>
      <c r="F151" s="581">
        <v>0</v>
      </c>
      <c r="G151" s="581">
        <v>0</v>
      </c>
      <c r="H151" s="581">
        <v>0</v>
      </c>
      <c r="I151" s="581">
        <v>0</v>
      </c>
      <c r="J151" s="581">
        <v>0</v>
      </c>
      <c r="K151" s="581">
        <v>0</v>
      </c>
      <c r="L151" s="581">
        <v>0</v>
      </c>
      <c r="M151" s="581">
        <v>0</v>
      </c>
      <c r="N151" s="581">
        <v>0</v>
      </c>
      <c r="O151" s="581">
        <v>0</v>
      </c>
      <c r="P151" s="581">
        <v>0</v>
      </c>
      <c r="Q151" s="581">
        <v>0</v>
      </c>
      <c r="R151" s="581">
        <v>0</v>
      </c>
      <c r="S151" s="581">
        <v>83</v>
      </c>
      <c r="T151" s="581">
        <v>0</v>
      </c>
      <c r="U151" s="581">
        <v>0</v>
      </c>
      <c r="V151" s="581">
        <v>0</v>
      </c>
      <c r="W151" s="581">
        <v>0</v>
      </c>
      <c r="X151" s="581">
        <v>0</v>
      </c>
      <c r="Y151" s="581">
        <v>0</v>
      </c>
      <c r="Z151" s="581">
        <v>0</v>
      </c>
      <c r="AA151" s="581">
        <v>0</v>
      </c>
    </row>
    <row r="152" spans="1:27" x14ac:dyDescent="0.2">
      <c r="A152" s="581" t="s">
        <v>72</v>
      </c>
      <c r="B152" s="581" t="s">
        <v>239</v>
      </c>
      <c r="C152" s="581"/>
      <c r="D152" s="587" t="s">
        <v>234</v>
      </c>
      <c r="E152" s="584">
        <v>0</v>
      </c>
      <c r="F152" s="581">
        <v>87</v>
      </c>
      <c r="G152" s="581">
        <v>7613</v>
      </c>
      <c r="H152" s="581">
        <v>0</v>
      </c>
      <c r="I152" s="581">
        <v>0</v>
      </c>
      <c r="J152" s="581">
        <v>0</v>
      </c>
      <c r="K152" s="581">
        <v>0</v>
      </c>
      <c r="L152" s="581">
        <v>0</v>
      </c>
      <c r="M152" s="581">
        <v>0</v>
      </c>
      <c r="N152" s="581">
        <v>0</v>
      </c>
      <c r="O152" s="581">
        <v>-1</v>
      </c>
      <c r="P152" s="581">
        <v>150</v>
      </c>
      <c r="Q152" s="581">
        <v>0</v>
      </c>
      <c r="R152" s="581">
        <v>0</v>
      </c>
      <c r="S152" s="581">
        <v>0</v>
      </c>
      <c r="T152" s="581">
        <v>0</v>
      </c>
      <c r="U152" s="581">
        <v>0</v>
      </c>
      <c r="V152" s="581">
        <v>0</v>
      </c>
      <c r="W152" s="581">
        <v>0</v>
      </c>
      <c r="X152" s="581">
        <v>0</v>
      </c>
      <c r="Y152" s="581">
        <v>422</v>
      </c>
      <c r="Z152" s="581">
        <v>-9</v>
      </c>
      <c r="AA152" s="581">
        <v>0</v>
      </c>
    </row>
    <row r="153" spans="1:27" x14ac:dyDescent="0.2">
      <c r="A153" s="581" t="s">
        <v>72</v>
      </c>
      <c r="B153" s="581" t="s">
        <v>241</v>
      </c>
      <c r="C153" s="581"/>
      <c r="D153" s="587" t="s">
        <v>234</v>
      </c>
      <c r="E153" s="584">
        <v>0</v>
      </c>
      <c r="F153" s="581">
        <v>0</v>
      </c>
      <c r="G153" s="581">
        <v>275</v>
      </c>
      <c r="H153" s="581">
        <v>0</v>
      </c>
      <c r="I153" s="581">
        <v>0</v>
      </c>
      <c r="J153" s="581">
        <v>0</v>
      </c>
      <c r="K153" s="581">
        <v>0</v>
      </c>
      <c r="L153" s="581">
        <v>0</v>
      </c>
      <c r="M153" s="581">
        <v>0</v>
      </c>
      <c r="N153" s="581">
        <v>0</v>
      </c>
      <c r="O153" s="581">
        <v>0</v>
      </c>
      <c r="P153" s="581">
        <v>6</v>
      </c>
      <c r="Q153" s="581">
        <v>0</v>
      </c>
      <c r="R153" s="581">
        <v>0</v>
      </c>
      <c r="S153" s="581">
        <v>0</v>
      </c>
      <c r="T153" s="581">
        <v>0</v>
      </c>
      <c r="U153" s="581">
        <v>0</v>
      </c>
      <c r="V153" s="581">
        <v>0</v>
      </c>
      <c r="W153" s="581">
        <v>0</v>
      </c>
      <c r="X153" s="581">
        <v>0</v>
      </c>
      <c r="Y153" s="581">
        <v>53</v>
      </c>
      <c r="Z153" s="581">
        <v>0</v>
      </c>
      <c r="AA153" s="581">
        <v>0</v>
      </c>
    </row>
    <row r="154" spans="1:27" x14ac:dyDescent="0.2">
      <c r="A154" s="581" t="s">
        <v>72</v>
      </c>
      <c r="B154" s="581" t="s">
        <v>239</v>
      </c>
      <c r="C154" s="581"/>
      <c r="D154" s="587" t="s">
        <v>235</v>
      </c>
      <c r="E154" s="584">
        <v>-19</v>
      </c>
      <c r="F154" s="581">
        <v>28</v>
      </c>
      <c r="G154" s="581">
        <v>4645</v>
      </c>
      <c r="H154" s="581">
        <v>0</v>
      </c>
      <c r="I154" s="581">
        <v>0</v>
      </c>
      <c r="J154" s="581">
        <v>0</v>
      </c>
      <c r="K154" s="581">
        <v>0</v>
      </c>
      <c r="L154" s="581">
        <v>0</v>
      </c>
      <c r="M154" s="581">
        <v>0</v>
      </c>
      <c r="N154" s="581">
        <v>0</v>
      </c>
      <c r="O154" s="581">
        <v>-14</v>
      </c>
      <c r="P154" s="581">
        <v>168</v>
      </c>
      <c r="Q154" s="581">
        <v>11</v>
      </c>
      <c r="R154" s="581">
        <v>0</v>
      </c>
      <c r="S154" s="581">
        <v>0</v>
      </c>
      <c r="T154" s="581">
        <v>0</v>
      </c>
      <c r="U154" s="581">
        <v>0</v>
      </c>
      <c r="V154" s="581">
        <v>0</v>
      </c>
      <c r="W154" s="581">
        <v>0</v>
      </c>
      <c r="X154" s="581">
        <v>0</v>
      </c>
      <c r="Y154" s="581">
        <v>0</v>
      </c>
      <c r="Z154" s="581">
        <v>-8</v>
      </c>
      <c r="AA154" s="581">
        <v>7</v>
      </c>
    </row>
    <row r="155" spans="1:27" x14ac:dyDescent="0.2">
      <c r="A155" s="581" t="s">
        <v>72</v>
      </c>
      <c r="B155" s="581" t="s">
        <v>241</v>
      </c>
      <c r="C155" s="581"/>
      <c r="D155" s="587" t="s">
        <v>235</v>
      </c>
      <c r="E155" s="584">
        <v>0</v>
      </c>
      <c r="F155" s="581">
        <v>0</v>
      </c>
      <c r="G155" s="581">
        <v>184</v>
      </c>
      <c r="H155" s="581">
        <v>0</v>
      </c>
      <c r="I155" s="581">
        <v>0</v>
      </c>
      <c r="J155" s="581">
        <v>0</v>
      </c>
      <c r="K155" s="581">
        <v>0</v>
      </c>
      <c r="L155" s="581">
        <v>0</v>
      </c>
      <c r="M155" s="581">
        <v>0</v>
      </c>
      <c r="N155" s="581">
        <v>0</v>
      </c>
      <c r="O155" s="581">
        <v>0</v>
      </c>
      <c r="P155" s="581">
        <v>6</v>
      </c>
      <c r="Q155" s="581">
        <v>1</v>
      </c>
      <c r="R155" s="581">
        <v>0</v>
      </c>
      <c r="S155" s="581">
        <v>0</v>
      </c>
      <c r="T155" s="581">
        <v>0</v>
      </c>
      <c r="U155" s="581">
        <v>0</v>
      </c>
      <c r="V155" s="581">
        <v>0</v>
      </c>
      <c r="W155" s="581">
        <v>0</v>
      </c>
      <c r="X155" s="581">
        <v>0</v>
      </c>
      <c r="Y155" s="581">
        <v>0</v>
      </c>
      <c r="Z155" s="581">
        <v>0</v>
      </c>
      <c r="AA155" s="581">
        <v>0</v>
      </c>
    </row>
    <row r="156" spans="1:27" x14ac:dyDescent="0.2">
      <c r="A156" s="581" t="s">
        <v>72</v>
      </c>
      <c r="B156" s="581" t="s">
        <v>239</v>
      </c>
      <c r="C156" s="581"/>
      <c r="D156" s="587" t="s">
        <v>236</v>
      </c>
      <c r="E156" s="584">
        <v>19</v>
      </c>
      <c r="F156" s="581">
        <v>59</v>
      </c>
      <c r="G156" s="581">
        <v>2968</v>
      </c>
      <c r="H156" s="581">
        <v>0</v>
      </c>
      <c r="I156" s="581">
        <v>0</v>
      </c>
      <c r="J156" s="581">
        <v>0</v>
      </c>
      <c r="K156" s="581">
        <v>0</v>
      </c>
      <c r="L156" s="581">
        <v>0</v>
      </c>
      <c r="M156" s="581">
        <v>0</v>
      </c>
      <c r="N156" s="581">
        <v>0</v>
      </c>
      <c r="O156" s="581">
        <v>13</v>
      </c>
      <c r="P156" s="581">
        <v>-18</v>
      </c>
      <c r="Q156" s="581">
        <v>-11</v>
      </c>
      <c r="R156" s="581">
        <v>0</v>
      </c>
      <c r="S156" s="581">
        <v>0</v>
      </c>
      <c r="T156" s="581">
        <v>0</v>
      </c>
      <c r="U156" s="581">
        <v>0</v>
      </c>
      <c r="V156" s="581">
        <v>0</v>
      </c>
      <c r="W156" s="581">
        <v>0</v>
      </c>
      <c r="X156" s="581">
        <v>0</v>
      </c>
      <c r="Y156" s="581">
        <v>422</v>
      </c>
      <c r="Z156" s="581">
        <v>-1</v>
      </c>
      <c r="AA156" s="581">
        <v>-7</v>
      </c>
    </row>
    <row r="157" spans="1:27" x14ac:dyDescent="0.2">
      <c r="A157" s="581" t="s">
        <v>72</v>
      </c>
      <c r="B157" s="581" t="s">
        <v>241</v>
      </c>
      <c r="C157" s="581"/>
      <c r="D157" s="587" t="s">
        <v>236</v>
      </c>
      <c r="E157" s="584">
        <v>0</v>
      </c>
      <c r="F157" s="581">
        <v>0</v>
      </c>
      <c r="G157" s="581">
        <v>91</v>
      </c>
      <c r="H157" s="581">
        <v>0</v>
      </c>
      <c r="I157" s="581">
        <v>0</v>
      </c>
      <c r="J157" s="581">
        <v>0</v>
      </c>
      <c r="K157" s="581">
        <v>0</v>
      </c>
      <c r="L157" s="581">
        <v>0</v>
      </c>
      <c r="M157" s="581">
        <v>0</v>
      </c>
      <c r="N157" s="581">
        <v>0</v>
      </c>
      <c r="O157" s="581">
        <v>0</v>
      </c>
      <c r="P157" s="581">
        <v>0</v>
      </c>
      <c r="Q157" s="581">
        <v>-1</v>
      </c>
      <c r="R157" s="581">
        <v>0</v>
      </c>
      <c r="S157" s="581">
        <v>0</v>
      </c>
      <c r="T157" s="581">
        <v>0</v>
      </c>
      <c r="U157" s="581">
        <v>0</v>
      </c>
      <c r="V157" s="581">
        <v>0</v>
      </c>
      <c r="W157" s="581">
        <v>0</v>
      </c>
      <c r="X157" s="581">
        <v>0</v>
      </c>
      <c r="Y157" s="581">
        <v>53</v>
      </c>
      <c r="Z157" s="581">
        <v>0</v>
      </c>
      <c r="AA157" s="581">
        <v>0</v>
      </c>
    </row>
    <row r="158" spans="1:27" x14ac:dyDescent="0.2">
      <c r="A158" s="581" t="s">
        <v>72</v>
      </c>
      <c r="B158" s="581" t="s">
        <v>244</v>
      </c>
      <c r="C158" s="581" t="s">
        <v>243</v>
      </c>
      <c r="D158" s="587" t="s">
        <v>234</v>
      </c>
      <c r="E158" s="584">
        <v>65</v>
      </c>
      <c r="F158" s="581">
        <v>0</v>
      </c>
      <c r="G158" s="581">
        <v>0</v>
      </c>
      <c r="H158" s="581">
        <v>0</v>
      </c>
      <c r="I158" s="581">
        <v>0</v>
      </c>
      <c r="J158" s="581">
        <v>1</v>
      </c>
      <c r="K158" s="581">
        <v>0</v>
      </c>
      <c r="L158" s="581">
        <v>0</v>
      </c>
      <c r="M158" s="581">
        <v>0</v>
      </c>
      <c r="N158" s="581">
        <v>0</v>
      </c>
      <c r="O158" s="581">
        <v>0</v>
      </c>
      <c r="P158" s="581">
        <v>0</v>
      </c>
      <c r="Q158" s="581">
        <v>0</v>
      </c>
      <c r="R158" s="581">
        <v>0</v>
      </c>
      <c r="S158" s="581">
        <v>0</v>
      </c>
      <c r="T158" s="581">
        <v>0</v>
      </c>
      <c r="U158" s="581">
        <v>0</v>
      </c>
      <c r="V158" s="581">
        <v>0</v>
      </c>
      <c r="W158" s="581">
        <v>0</v>
      </c>
      <c r="X158" s="581">
        <v>0</v>
      </c>
      <c r="Y158" s="581">
        <v>0</v>
      </c>
      <c r="Z158" s="581">
        <v>0</v>
      </c>
      <c r="AA158" s="581">
        <v>0</v>
      </c>
    </row>
    <row r="159" spans="1:27" x14ac:dyDescent="0.2">
      <c r="A159" s="581" t="s">
        <v>72</v>
      </c>
      <c r="B159" s="581" t="s">
        <v>240</v>
      </c>
      <c r="C159" s="581" t="s">
        <v>243</v>
      </c>
      <c r="D159" s="587" t="s">
        <v>234</v>
      </c>
      <c r="E159" s="584">
        <v>0</v>
      </c>
      <c r="F159" s="581">
        <v>0</v>
      </c>
      <c r="G159" s="581">
        <v>110</v>
      </c>
      <c r="H159" s="581">
        <v>0</v>
      </c>
      <c r="I159" s="581">
        <v>0</v>
      </c>
      <c r="J159" s="581">
        <v>1</v>
      </c>
      <c r="K159" s="581">
        <v>0</v>
      </c>
      <c r="L159" s="581">
        <v>0</v>
      </c>
      <c r="M159" s="581">
        <v>0</v>
      </c>
      <c r="N159" s="581">
        <v>0</v>
      </c>
      <c r="O159" s="581">
        <v>0</v>
      </c>
      <c r="P159" s="581">
        <v>0</v>
      </c>
      <c r="Q159" s="581">
        <v>0</v>
      </c>
      <c r="R159" s="581">
        <v>0</v>
      </c>
      <c r="S159" s="581">
        <v>0</v>
      </c>
      <c r="T159" s="581">
        <v>0</v>
      </c>
      <c r="U159" s="581">
        <v>0</v>
      </c>
      <c r="V159" s="581">
        <v>0</v>
      </c>
      <c r="W159" s="581">
        <v>0</v>
      </c>
      <c r="X159" s="581">
        <v>0</v>
      </c>
      <c r="Y159" s="581">
        <v>0</v>
      </c>
      <c r="Z159" s="581">
        <v>0</v>
      </c>
      <c r="AA159" s="581">
        <v>0</v>
      </c>
    </row>
    <row r="160" spans="1:27" x14ac:dyDescent="0.2">
      <c r="A160" s="581" t="s">
        <v>72</v>
      </c>
      <c r="B160" s="581" t="s">
        <v>244</v>
      </c>
      <c r="C160" s="581" t="s">
        <v>243</v>
      </c>
      <c r="D160" s="587" t="s">
        <v>235</v>
      </c>
      <c r="E160" s="584">
        <v>50</v>
      </c>
      <c r="F160" s="581">
        <v>0</v>
      </c>
      <c r="G160" s="581">
        <v>0</v>
      </c>
      <c r="H160" s="581">
        <v>0</v>
      </c>
      <c r="I160" s="581">
        <v>0</v>
      </c>
      <c r="J160" s="581">
        <v>0</v>
      </c>
      <c r="K160" s="581">
        <v>0</v>
      </c>
      <c r="L160" s="581">
        <v>0</v>
      </c>
      <c r="M160" s="581">
        <v>0</v>
      </c>
      <c r="N160" s="581">
        <v>0</v>
      </c>
      <c r="O160" s="581">
        <v>0</v>
      </c>
      <c r="P160" s="581">
        <v>0</v>
      </c>
      <c r="Q160" s="581">
        <v>0</v>
      </c>
      <c r="R160" s="581">
        <v>0</v>
      </c>
      <c r="S160" s="581">
        <v>0</v>
      </c>
      <c r="T160" s="581">
        <v>0</v>
      </c>
      <c r="U160" s="581">
        <v>0</v>
      </c>
      <c r="V160" s="581">
        <v>0</v>
      </c>
      <c r="W160" s="581">
        <v>0</v>
      </c>
      <c r="X160" s="581">
        <v>0</v>
      </c>
      <c r="Y160" s="581">
        <v>0</v>
      </c>
      <c r="Z160" s="581">
        <v>0</v>
      </c>
      <c r="AA160" s="581">
        <v>0</v>
      </c>
    </row>
    <row r="161" spans="1:27" x14ac:dyDescent="0.2">
      <c r="A161" s="581" t="s">
        <v>72</v>
      </c>
      <c r="B161" s="581" t="s">
        <v>240</v>
      </c>
      <c r="C161" s="581" t="s">
        <v>243</v>
      </c>
      <c r="D161" s="587" t="s">
        <v>235</v>
      </c>
      <c r="E161" s="584">
        <v>0</v>
      </c>
      <c r="F161" s="581">
        <v>0</v>
      </c>
      <c r="G161" s="581">
        <v>58</v>
      </c>
      <c r="H161" s="581">
        <v>0</v>
      </c>
      <c r="I161" s="581">
        <v>0</v>
      </c>
      <c r="J161" s="581">
        <v>0</v>
      </c>
      <c r="K161" s="581">
        <v>0</v>
      </c>
      <c r="L161" s="581">
        <v>0</v>
      </c>
      <c r="M161" s="581">
        <v>0</v>
      </c>
      <c r="N161" s="581">
        <v>0</v>
      </c>
      <c r="O161" s="581">
        <v>0</v>
      </c>
      <c r="P161" s="581">
        <v>0</v>
      </c>
      <c r="Q161" s="581">
        <v>0</v>
      </c>
      <c r="R161" s="581">
        <v>0</v>
      </c>
      <c r="S161" s="581">
        <v>0</v>
      </c>
      <c r="T161" s="581">
        <v>0</v>
      </c>
      <c r="U161" s="581">
        <v>0</v>
      </c>
      <c r="V161" s="581">
        <v>0</v>
      </c>
      <c r="W161" s="581">
        <v>0</v>
      </c>
      <c r="X161" s="581">
        <v>0</v>
      </c>
      <c r="Y161" s="581">
        <v>0</v>
      </c>
      <c r="Z161" s="581">
        <v>0</v>
      </c>
      <c r="AA161" s="581">
        <v>0</v>
      </c>
    </row>
    <row r="162" spans="1:27" x14ac:dyDescent="0.2">
      <c r="A162" s="581" t="s">
        <v>72</v>
      </c>
      <c r="B162" s="581" t="s">
        <v>244</v>
      </c>
      <c r="C162" s="581" t="s">
        <v>243</v>
      </c>
      <c r="D162" s="587" t="s">
        <v>236</v>
      </c>
      <c r="E162" s="584">
        <v>15</v>
      </c>
      <c r="F162" s="581">
        <v>0</v>
      </c>
      <c r="G162" s="581">
        <v>0</v>
      </c>
      <c r="H162" s="581">
        <v>0</v>
      </c>
      <c r="I162" s="581">
        <v>0</v>
      </c>
      <c r="J162" s="581">
        <v>1</v>
      </c>
      <c r="K162" s="581">
        <v>0</v>
      </c>
      <c r="L162" s="581">
        <v>0</v>
      </c>
      <c r="M162" s="581">
        <v>0</v>
      </c>
      <c r="N162" s="581">
        <v>0</v>
      </c>
      <c r="O162" s="581">
        <v>0</v>
      </c>
      <c r="P162" s="581">
        <v>0</v>
      </c>
      <c r="Q162" s="581">
        <v>0</v>
      </c>
      <c r="R162" s="581">
        <v>0</v>
      </c>
      <c r="S162" s="581">
        <v>0</v>
      </c>
      <c r="T162" s="581">
        <v>0</v>
      </c>
      <c r="U162" s="581">
        <v>0</v>
      </c>
      <c r="V162" s="581">
        <v>0</v>
      </c>
      <c r="W162" s="581">
        <v>0</v>
      </c>
      <c r="X162" s="581">
        <v>0</v>
      </c>
      <c r="Y162" s="581">
        <v>0</v>
      </c>
      <c r="Z162" s="581">
        <v>0</v>
      </c>
      <c r="AA162" s="581">
        <v>0</v>
      </c>
    </row>
    <row r="163" spans="1:27" x14ac:dyDescent="0.2">
      <c r="A163" s="581" t="s">
        <v>72</v>
      </c>
      <c r="B163" s="581" t="s">
        <v>240</v>
      </c>
      <c r="C163" s="581" t="s">
        <v>243</v>
      </c>
      <c r="D163" s="587" t="s">
        <v>236</v>
      </c>
      <c r="E163" s="584">
        <v>0</v>
      </c>
      <c r="F163" s="581">
        <v>0</v>
      </c>
      <c r="G163" s="581">
        <v>52</v>
      </c>
      <c r="H163" s="581">
        <v>0</v>
      </c>
      <c r="I163" s="581">
        <v>0</v>
      </c>
      <c r="J163" s="581">
        <v>1</v>
      </c>
      <c r="K163" s="581">
        <v>0</v>
      </c>
      <c r="L163" s="581">
        <v>0</v>
      </c>
      <c r="M163" s="581">
        <v>0</v>
      </c>
      <c r="N163" s="581">
        <v>0</v>
      </c>
      <c r="O163" s="581">
        <v>0</v>
      </c>
      <c r="P163" s="581">
        <v>0</v>
      </c>
      <c r="Q163" s="581">
        <v>0</v>
      </c>
      <c r="R163" s="581">
        <v>0</v>
      </c>
      <c r="S163" s="581">
        <v>0</v>
      </c>
      <c r="T163" s="581">
        <v>0</v>
      </c>
      <c r="U163" s="581">
        <v>0</v>
      </c>
      <c r="V163" s="581">
        <v>0</v>
      </c>
      <c r="W163" s="581">
        <v>0</v>
      </c>
      <c r="X163" s="581">
        <v>0</v>
      </c>
      <c r="Y163" s="581">
        <v>0</v>
      </c>
      <c r="Z163" s="581">
        <v>0</v>
      </c>
      <c r="AA163" s="581">
        <v>0</v>
      </c>
    </row>
    <row r="164" spans="1:27" x14ac:dyDescent="0.2">
      <c r="A164" s="581" t="s">
        <v>74</v>
      </c>
      <c r="B164" s="581" t="s">
        <v>239</v>
      </c>
      <c r="C164" s="581"/>
      <c r="D164" s="587" t="s">
        <v>234</v>
      </c>
      <c r="E164" s="584">
        <v>0</v>
      </c>
      <c r="F164" s="581">
        <v>61</v>
      </c>
      <c r="G164" s="581">
        <v>21639</v>
      </c>
      <c r="H164" s="581">
        <v>0</v>
      </c>
      <c r="I164" s="581">
        <v>0</v>
      </c>
      <c r="J164" s="581">
        <v>0</v>
      </c>
      <c r="K164" s="581">
        <v>0</v>
      </c>
      <c r="L164" s="581">
        <v>0</v>
      </c>
      <c r="M164" s="581">
        <v>0</v>
      </c>
      <c r="N164" s="581">
        <v>0</v>
      </c>
      <c r="O164" s="581">
        <v>635</v>
      </c>
      <c r="P164" s="581">
        <v>-1</v>
      </c>
      <c r="Q164" s="581">
        <v>0</v>
      </c>
      <c r="R164" s="581">
        <v>0</v>
      </c>
      <c r="S164" s="581">
        <v>160</v>
      </c>
      <c r="T164" s="581">
        <v>0</v>
      </c>
      <c r="U164" s="581">
        <v>0</v>
      </c>
      <c r="V164" s="581">
        <v>0</v>
      </c>
      <c r="W164" s="581">
        <v>0</v>
      </c>
      <c r="X164" s="581">
        <v>0</v>
      </c>
      <c r="Y164" s="581">
        <v>282</v>
      </c>
      <c r="Z164" s="581">
        <v>174</v>
      </c>
      <c r="AA164" s="581">
        <v>0</v>
      </c>
    </row>
    <row r="165" spans="1:27" x14ac:dyDescent="0.2">
      <c r="A165" s="581" t="s">
        <v>74</v>
      </c>
      <c r="B165" s="581" t="s">
        <v>241</v>
      </c>
      <c r="C165" s="581"/>
      <c r="D165" s="587" t="s">
        <v>234</v>
      </c>
      <c r="E165" s="584">
        <v>0</v>
      </c>
      <c r="F165" s="581">
        <v>0</v>
      </c>
      <c r="G165" s="581">
        <v>111</v>
      </c>
      <c r="H165" s="581">
        <v>0</v>
      </c>
      <c r="I165" s="581">
        <v>0</v>
      </c>
      <c r="J165" s="581">
        <v>0</v>
      </c>
      <c r="K165" s="581">
        <v>0</v>
      </c>
      <c r="L165" s="581">
        <v>0</v>
      </c>
      <c r="M165" s="581">
        <v>0</v>
      </c>
      <c r="N165" s="581">
        <v>0</v>
      </c>
      <c r="O165" s="581">
        <v>0</v>
      </c>
      <c r="P165" s="581">
        <v>1</v>
      </c>
      <c r="Q165" s="581">
        <v>0</v>
      </c>
      <c r="R165" s="581">
        <v>0</v>
      </c>
      <c r="S165" s="581">
        <v>0</v>
      </c>
      <c r="T165" s="581">
        <v>0</v>
      </c>
      <c r="U165" s="581">
        <v>0</v>
      </c>
      <c r="V165" s="581">
        <v>0</v>
      </c>
      <c r="W165" s="581">
        <v>0</v>
      </c>
      <c r="X165" s="581">
        <v>0</v>
      </c>
      <c r="Y165" s="581">
        <v>3</v>
      </c>
      <c r="Z165" s="581">
        <v>0</v>
      </c>
      <c r="AA165" s="581">
        <v>0</v>
      </c>
    </row>
    <row r="166" spans="1:27" x14ac:dyDescent="0.2">
      <c r="A166" s="581" t="s">
        <v>74</v>
      </c>
      <c r="B166" s="581" t="s">
        <v>239</v>
      </c>
      <c r="C166" s="581"/>
      <c r="D166" s="587" t="s">
        <v>235</v>
      </c>
      <c r="E166" s="584">
        <v>-81</v>
      </c>
      <c r="F166" s="581">
        <v>-75</v>
      </c>
      <c r="G166" s="581">
        <v>11545</v>
      </c>
      <c r="H166" s="581">
        <v>0</v>
      </c>
      <c r="I166" s="581">
        <v>0</v>
      </c>
      <c r="J166" s="581">
        <v>0</v>
      </c>
      <c r="K166" s="581">
        <v>0</v>
      </c>
      <c r="L166" s="581">
        <v>0</v>
      </c>
      <c r="M166" s="581">
        <v>0</v>
      </c>
      <c r="N166" s="581">
        <v>0</v>
      </c>
      <c r="O166" s="581">
        <v>87</v>
      </c>
      <c r="P166" s="581">
        <v>137</v>
      </c>
      <c r="Q166" s="581">
        <v>35</v>
      </c>
      <c r="R166" s="581">
        <v>0</v>
      </c>
      <c r="S166" s="581">
        <v>-57</v>
      </c>
      <c r="T166" s="581">
        <v>0</v>
      </c>
      <c r="U166" s="581">
        <v>0</v>
      </c>
      <c r="V166" s="581">
        <v>0</v>
      </c>
      <c r="W166" s="581">
        <v>0</v>
      </c>
      <c r="X166" s="581">
        <v>0</v>
      </c>
      <c r="Y166" s="581">
        <v>0</v>
      </c>
      <c r="Z166" s="581">
        <v>81</v>
      </c>
      <c r="AA166" s="581">
        <v>17</v>
      </c>
    </row>
    <row r="167" spans="1:27" x14ac:dyDescent="0.2">
      <c r="A167" s="581" t="s">
        <v>74</v>
      </c>
      <c r="B167" s="581" t="s">
        <v>241</v>
      </c>
      <c r="C167" s="581"/>
      <c r="D167" s="587" t="s">
        <v>235</v>
      </c>
      <c r="E167" s="584">
        <v>0</v>
      </c>
      <c r="F167" s="581">
        <v>0</v>
      </c>
      <c r="G167" s="581">
        <v>42</v>
      </c>
      <c r="H167" s="581">
        <v>0</v>
      </c>
      <c r="I167" s="581">
        <v>0</v>
      </c>
      <c r="J167" s="581">
        <v>0</v>
      </c>
      <c r="K167" s="581">
        <v>0</v>
      </c>
      <c r="L167" s="581">
        <v>0</v>
      </c>
      <c r="M167" s="581">
        <v>0</v>
      </c>
      <c r="N167" s="581">
        <v>0</v>
      </c>
      <c r="O167" s="581">
        <v>0</v>
      </c>
      <c r="P167" s="581">
        <v>1</v>
      </c>
      <c r="Q167" s="581">
        <v>0</v>
      </c>
      <c r="R167" s="581">
        <v>0</v>
      </c>
      <c r="S167" s="581">
        <v>0</v>
      </c>
      <c r="T167" s="581">
        <v>0</v>
      </c>
      <c r="U167" s="581">
        <v>0</v>
      </c>
      <c r="V167" s="581">
        <v>0</v>
      </c>
      <c r="W167" s="581">
        <v>0</v>
      </c>
      <c r="X167" s="581">
        <v>0</v>
      </c>
      <c r="Y167" s="581">
        <v>0</v>
      </c>
      <c r="Z167" s="581">
        <v>0</v>
      </c>
      <c r="AA167" s="581">
        <v>0</v>
      </c>
    </row>
    <row r="168" spans="1:27" x14ac:dyDescent="0.2">
      <c r="A168" s="581" t="s">
        <v>74</v>
      </c>
      <c r="B168" s="581" t="s">
        <v>239</v>
      </c>
      <c r="C168" s="581"/>
      <c r="D168" s="587" t="s">
        <v>236</v>
      </c>
      <c r="E168" s="584">
        <v>81</v>
      </c>
      <c r="F168" s="581">
        <v>136</v>
      </c>
      <c r="G168" s="581">
        <v>10094</v>
      </c>
      <c r="H168" s="581">
        <v>0</v>
      </c>
      <c r="I168" s="581">
        <v>0</v>
      </c>
      <c r="J168" s="581">
        <v>0</v>
      </c>
      <c r="K168" s="581">
        <v>0</v>
      </c>
      <c r="L168" s="581">
        <v>0</v>
      </c>
      <c r="M168" s="581">
        <v>0</v>
      </c>
      <c r="N168" s="581">
        <v>0</v>
      </c>
      <c r="O168" s="581">
        <v>548</v>
      </c>
      <c r="P168" s="581">
        <v>-138</v>
      </c>
      <c r="Q168" s="581">
        <v>-35</v>
      </c>
      <c r="R168" s="581">
        <v>0</v>
      </c>
      <c r="S168" s="581">
        <v>217</v>
      </c>
      <c r="T168" s="581">
        <v>0</v>
      </c>
      <c r="U168" s="581">
        <v>0</v>
      </c>
      <c r="V168" s="581">
        <v>0</v>
      </c>
      <c r="W168" s="581">
        <v>0</v>
      </c>
      <c r="X168" s="581">
        <v>0</v>
      </c>
      <c r="Y168" s="581">
        <v>282</v>
      </c>
      <c r="Z168" s="581">
        <v>93</v>
      </c>
      <c r="AA168" s="581">
        <v>-17</v>
      </c>
    </row>
    <row r="169" spans="1:27" x14ac:dyDescent="0.2">
      <c r="A169" s="581" t="s">
        <v>74</v>
      </c>
      <c r="B169" s="581" t="s">
        <v>241</v>
      </c>
      <c r="C169" s="581"/>
      <c r="D169" s="587" t="s">
        <v>236</v>
      </c>
      <c r="E169" s="584">
        <v>0</v>
      </c>
      <c r="F169" s="581">
        <v>0</v>
      </c>
      <c r="G169" s="581">
        <v>69</v>
      </c>
      <c r="H169" s="581">
        <v>0</v>
      </c>
      <c r="I169" s="581">
        <v>0</v>
      </c>
      <c r="J169" s="581">
        <v>0</v>
      </c>
      <c r="K169" s="581">
        <v>0</v>
      </c>
      <c r="L169" s="581">
        <v>0</v>
      </c>
      <c r="M169" s="581">
        <v>0</v>
      </c>
      <c r="N169" s="581">
        <v>0</v>
      </c>
      <c r="O169" s="581">
        <v>0</v>
      </c>
      <c r="P169" s="581">
        <v>0</v>
      </c>
      <c r="Q169" s="581">
        <v>0</v>
      </c>
      <c r="R169" s="581">
        <v>0</v>
      </c>
      <c r="S169" s="581">
        <v>0</v>
      </c>
      <c r="T169" s="581">
        <v>0</v>
      </c>
      <c r="U169" s="581">
        <v>0</v>
      </c>
      <c r="V169" s="581">
        <v>0</v>
      </c>
      <c r="W169" s="581">
        <v>0</v>
      </c>
      <c r="X169" s="581">
        <v>0</v>
      </c>
      <c r="Y169" s="581">
        <v>3</v>
      </c>
      <c r="Z169" s="581">
        <v>0</v>
      </c>
      <c r="AA169" s="581">
        <v>0</v>
      </c>
    </row>
    <row r="170" spans="1:27" x14ac:dyDescent="0.2">
      <c r="A170" s="581" t="s">
        <v>74</v>
      </c>
      <c r="B170" s="581" t="s">
        <v>244</v>
      </c>
      <c r="C170" s="581" t="s">
        <v>243</v>
      </c>
      <c r="D170" s="587" t="s">
        <v>234</v>
      </c>
      <c r="E170" s="584">
        <v>506</v>
      </c>
      <c r="F170" s="581">
        <v>0</v>
      </c>
      <c r="G170" s="581">
        <v>0</v>
      </c>
      <c r="H170" s="581">
        <v>0</v>
      </c>
      <c r="I170" s="581">
        <v>0</v>
      </c>
      <c r="J170" s="581">
        <v>173</v>
      </c>
      <c r="K170" s="581">
        <v>0</v>
      </c>
      <c r="L170" s="581">
        <v>0</v>
      </c>
      <c r="M170" s="581">
        <v>0</v>
      </c>
      <c r="N170" s="581">
        <v>0</v>
      </c>
      <c r="O170" s="581">
        <v>0</v>
      </c>
      <c r="P170" s="581">
        <v>-54</v>
      </c>
      <c r="Q170" s="581">
        <v>1</v>
      </c>
      <c r="R170" s="581">
        <v>0</v>
      </c>
      <c r="S170" s="581">
        <v>-52</v>
      </c>
      <c r="T170" s="581">
        <v>0</v>
      </c>
      <c r="U170" s="581">
        <v>0</v>
      </c>
      <c r="V170" s="581">
        <v>0</v>
      </c>
      <c r="W170" s="581">
        <v>0</v>
      </c>
      <c r="X170" s="581">
        <v>0</v>
      </c>
      <c r="Y170" s="581">
        <v>0</v>
      </c>
      <c r="Z170" s="581">
        <v>0</v>
      </c>
      <c r="AA170" s="581">
        <v>0</v>
      </c>
    </row>
    <row r="171" spans="1:27" x14ac:dyDescent="0.2">
      <c r="A171" s="581" t="s">
        <v>74</v>
      </c>
      <c r="B171" s="581" t="s">
        <v>240</v>
      </c>
      <c r="C171" s="581" t="s">
        <v>243</v>
      </c>
      <c r="D171" s="587" t="s">
        <v>234</v>
      </c>
      <c r="E171" s="584">
        <v>0</v>
      </c>
      <c r="F171" s="581">
        <v>0</v>
      </c>
      <c r="G171" s="581">
        <v>312</v>
      </c>
      <c r="H171" s="581">
        <v>0</v>
      </c>
      <c r="I171" s="581">
        <v>0</v>
      </c>
      <c r="J171" s="581">
        <v>32</v>
      </c>
      <c r="K171" s="581">
        <v>0</v>
      </c>
      <c r="L171" s="581">
        <v>0</v>
      </c>
      <c r="M171" s="581">
        <v>0</v>
      </c>
      <c r="N171" s="581">
        <v>0</v>
      </c>
      <c r="O171" s="581">
        <v>0</v>
      </c>
      <c r="P171" s="581">
        <v>0</v>
      </c>
      <c r="Q171" s="581">
        <v>1</v>
      </c>
      <c r="R171" s="581">
        <v>0</v>
      </c>
      <c r="S171" s="581">
        <v>0</v>
      </c>
      <c r="T171" s="581">
        <v>0</v>
      </c>
      <c r="U171" s="581">
        <v>0</v>
      </c>
      <c r="V171" s="581">
        <v>0</v>
      </c>
      <c r="W171" s="581">
        <v>0</v>
      </c>
      <c r="X171" s="581">
        <v>0</v>
      </c>
      <c r="Y171" s="581">
        <v>0</v>
      </c>
      <c r="Z171" s="581">
        <v>0</v>
      </c>
      <c r="AA171" s="581">
        <v>0</v>
      </c>
    </row>
    <row r="172" spans="1:27" x14ac:dyDescent="0.2">
      <c r="A172" s="581" t="s">
        <v>74</v>
      </c>
      <c r="B172" s="581" t="s">
        <v>244</v>
      </c>
      <c r="C172" s="581" t="s">
        <v>243</v>
      </c>
      <c r="D172" s="587" t="s">
        <v>235</v>
      </c>
      <c r="E172" s="584">
        <v>282</v>
      </c>
      <c r="F172" s="581">
        <v>0</v>
      </c>
      <c r="G172" s="581">
        <v>0</v>
      </c>
      <c r="H172" s="581">
        <v>0</v>
      </c>
      <c r="I172" s="581">
        <v>0</v>
      </c>
      <c r="J172" s="581">
        <v>0</v>
      </c>
      <c r="K172" s="581">
        <v>0</v>
      </c>
      <c r="L172" s="581">
        <v>0</v>
      </c>
      <c r="M172" s="581">
        <v>0</v>
      </c>
      <c r="N172" s="581">
        <v>0</v>
      </c>
      <c r="O172" s="581">
        <v>0</v>
      </c>
      <c r="P172" s="581">
        <v>-54</v>
      </c>
      <c r="Q172" s="581">
        <v>1</v>
      </c>
      <c r="R172" s="581">
        <v>0</v>
      </c>
      <c r="S172" s="581">
        <v>-52</v>
      </c>
      <c r="T172" s="581">
        <v>0</v>
      </c>
      <c r="U172" s="581">
        <v>0</v>
      </c>
      <c r="V172" s="581">
        <v>0</v>
      </c>
      <c r="W172" s="581">
        <v>0</v>
      </c>
      <c r="X172" s="581">
        <v>0</v>
      </c>
      <c r="Y172" s="581">
        <v>0</v>
      </c>
      <c r="Z172" s="581">
        <v>0</v>
      </c>
      <c r="AA172" s="581">
        <v>0</v>
      </c>
    </row>
    <row r="173" spans="1:27" x14ac:dyDescent="0.2">
      <c r="A173" s="581" t="s">
        <v>74</v>
      </c>
      <c r="B173" s="581" t="s">
        <v>240</v>
      </c>
      <c r="C173" s="581" t="s">
        <v>243</v>
      </c>
      <c r="D173" s="587" t="s">
        <v>235</v>
      </c>
      <c r="E173" s="584">
        <v>0</v>
      </c>
      <c r="F173" s="581">
        <v>0</v>
      </c>
      <c r="G173" s="581">
        <v>223</v>
      </c>
      <c r="H173" s="581">
        <v>0</v>
      </c>
      <c r="I173" s="581">
        <v>0</v>
      </c>
      <c r="J173" s="581">
        <v>0</v>
      </c>
      <c r="K173" s="581">
        <v>0</v>
      </c>
      <c r="L173" s="581">
        <v>0</v>
      </c>
      <c r="M173" s="581">
        <v>0</v>
      </c>
      <c r="N173" s="581">
        <v>0</v>
      </c>
      <c r="O173" s="581">
        <v>0</v>
      </c>
      <c r="P173" s="581">
        <v>0</v>
      </c>
      <c r="Q173" s="581">
        <v>1</v>
      </c>
      <c r="R173" s="581">
        <v>0</v>
      </c>
      <c r="S173" s="581">
        <v>0</v>
      </c>
      <c r="T173" s="581">
        <v>0</v>
      </c>
      <c r="U173" s="581">
        <v>0</v>
      </c>
      <c r="V173" s="581">
        <v>0</v>
      </c>
      <c r="W173" s="581">
        <v>0</v>
      </c>
      <c r="X173" s="581">
        <v>0</v>
      </c>
      <c r="Y173" s="581">
        <v>0</v>
      </c>
      <c r="Z173" s="581">
        <v>0</v>
      </c>
      <c r="AA173" s="581">
        <v>0</v>
      </c>
    </row>
    <row r="174" spans="1:27" x14ac:dyDescent="0.2">
      <c r="A174" s="581" t="s">
        <v>74</v>
      </c>
      <c r="B174" s="581" t="s">
        <v>244</v>
      </c>
      <c r="C174" s="581" t="s">
        <v>243</v>
      </c>
      <c r="D174" s="587" t="s">
        <v>236</v>
      </c>
      <c r="E174" s="584">
        <v>224</v>
      </c>
      <c r="F174" s="581">
        <v>0</v>
      </c>
      <c r="G174" s="581">
        <v>0</v>
      </c>
      <c r="H174" s="581">
        <v>0</v>
      </c>
      <c r="I174" s="581">
        <v>0</v>
      </c>
      <c r="J174" s="581">
        <v>173</v>
      </c>
      <c r="K174" s="581">
        <v>0</v>
      </c>
      <c r="L174" s="581">
        <v>0</v>
      </c>
      <c r="M174" s="581">
        <v>0</v>
      </c>
      <c r="N174" s="581">
        <v>0</v>
      </c>
      <c r="O174" s="581">
        <v>0</v>
      </c>
      <c r="P174" s="581">
        <v>0</v>
      </c>
      <c r="Q174" s="581">
        <v>0</v>
      </c>
      <c r="R174" s="581">
        <v>0</v>
      </c>
      <c r="S174" s="581">
        <v>0</v>
      </c>
      <c r="T174" s="581">
        <v>0</v>
      </c>
      <c r="U174" s="581">
        <v>0</v>
      </c>
      <c r="V174" s="581">
        <v>0</v>
      </c>
      <c r="W174" s="581">
        <v>0</v>
      </c>
      <c r="X174" s="581">
        <v>0</v>
      </c>
      <c r="Y174" s="581">
        <v>0</v>
      </c>
      <c r="Z174" s="581">
        <v>0</v>
      </c>
      <c r="AA174" s="581">
        <v>0</v>
      </c>
    </row>
    <row r="175" spans="1:27" x14ac:dyDescent="0.2">
      <c r="A175" s="581" t="s">
        <v>74</v>
      </c>
      <c r="B175" s="581" t="s">
        <v>240</v>
      </c>
      <c r="C175" s="581" t="s">
        <v>243</v>
      </c>
      <c r="D175" s="587" t="s">
        <v>236</v>
      </c>
      <c r="E175" s="584">
        <v>0</v>
      </c>
      <c r="F175" s="581">
        <v>0</v>
      </c>
      <c r="G175" s="581">
        <v>89</v>
      </c>
      <c r="H175" s="581">
        <v>0</v>
      </c>
      <c r="I175" s="581">
        <v>0</v>
      </c>
      <c r="J175" s="581">
        <v>32</v>
      </c>
      <c r="K175" s="581">
        <v>0</v>
      </c>
      <c r="L175" s="581">
        <v>0</v>
      </c>
      <c r="M175" s="581">
        <v>0</v>
      </c>
      <c r="N175" s="581">
        <v>0</v>
      </c>
      <c r="O175" s="581">
        <v>0</v>
      </c>
      <c r="P175" s="581">
        <v>0</v>
      </c>
      <c r="Q175" s="581">
        <v>0</v>
      </c>
      <c r="R175" s="581">
        <v>0</v>
      </c>
      <c r="S175" s="581">
        <v>0</v>
      </c>
      <c r="T175" s="581">
        <v>0</v>
      </c>
      <c r="U175" s="581">
        <v>0</v>
      </c>
      <c r="V175" s="581">
        <v>0</v>
      </c>
      <c r="W175" s="581">
        <v>0</v>
      </c>
      <c r="X175" s="581">
        <v>0</v>
      </c>
      <c r="Y175" s="581">
        <v>0</v>
      </c>
      <c r="Z175" s="581">
        <v>0</v>
      </c>
      <c r="AA175" s="581">
        <v>0</v>
      </c>
    </row>
    <row r="176" spans="1:27" x14ac:dyDescent="0.2">
      <c r="A176" s="581" t="s">
        <v>76</v>
      </c>
      <c r="B176" s="581" t="s">
        <v>245</v>
      </c>
      <c r="C176" s="581"/>
      <c r="D176" s="587" t="s">
        <v>234</v>
      </c>
      <c r="E176" s="584">
        <v>2801</v>
      </c>
      <c r="F176" s="581">
        <v>0</v>
      </c>
      <c r="G176" s="581">
        <v>0</v>
      </c>
      <c r="H176" s="581">
        <v>0</v>
      </c>
      <c r="I176" s="581">
        <v>0</v>
      </c>
      <c r="J176" s="581">
        <v>0</v>
      </c>
      <c r="K176" s="581">
        <v>0</v>
      </c>
      <c r="L176" s="581">
        <v>2149</v>
      </c>
      <c r="M176" s="581">
        <v>0</v>
      </c>
      <c r="N176" s="581">
        <v>0</v>
      </c>
      <c r="O176" s="581">
        <v>60</v>
      </c>
      <c r="P176" s="581">
        <v>0</v>
      </c>
      <c r="Q176" s="581">
        <v>0</v>
      </c>
      <c r="R176" s="581">
        <v>0</v>
      </c>
      <c r="S176" s="581">
        <v>0</v>
      </c>
      <c r="T176" s="581">
        <v>0</v>
      </c>
      <c r="U176" s="581">
        <v>0</v>
      </c>
      <c r="V176" s="581">
        <v>0</v>
      </c>
      <c r="W176" s="581">
        <v>0</v>
      </c>
      <c r="X176" s="581">
        <v>0</v>
      </c>
      <c r="Y176" s="581">
        <v>0</v>
      </c>
      <c r="Z176" s="581">
        <v>182</v>
      </c>
      <c r="AA176" s="581">
        <v>0</v>
      </c>
    </row>
    <row r="177" spans="1:27" x14ac:dyDescent="0.2">
      <c r="A177" s="581" t="s">
        <v>76</v>
      </c>
      <c r="B177" s="581" t="s">
        <v>246</v>
      </c>
      <c r="C177" s="581"/>
      <c r="D177" s="587" t="s">
        <v>234</v>
      </c>
      <c r="E177" s="584">
        <v>528</v>
      </c>
      <c r="F177" s="581">
        <v>0</v>
      </c>
      <c r="G177" s="581">
        <v>0</v>
      </c>
      <c r="H177" s="581">
        <v>0</v>
      </c>
      <c r="I177" s="581">
        <v>0</v>
      </c>
      <c r="J177" s="581">
        <v>0</v>
      </c>
      <c r="K177" s="581">
        <v>0</v>
      </c>
      <c r="L177" s="581">
        <v>839</v>
      </c>
      <c r="M177" s="581">
        <v>0</v>
      </c>
      <c r="N177" s="581">
        <v>0</v>
      </c>
      <c r="O177" s="581">
        <v>0</v>
      </c>
      <c r="P177" s="581">
        <v>0</v>
      </c>
      <c r="Q177" s="581">
        <v>0</v>
      </c>
      <c r="R177" s="581">
        <v>0</v>
      </c>
      <c r="S177" s="581">
        <v>0</v>
      </c>
      <c r="T177" s="581">
        <v>0</v>
      </c>
      <c r="U177" s="581">
        <v>0</v>
      </c>
      <c r="V177" s="581">
        <v>0</v>
      </c>
      <c r="W177" s="581">
        <v>0</v>
      </c>
      <c r="X177" s="581">
        <v>0</v>
      </c>
      <c r="Y177" s="581">
        <v>0</v>
      </c>
      <c r="Z177" s="581">
        <v>0</v>
      </c>
      <c r="AA177" s="581">
        <v>0</v>
      </c>
    </row>
    <row r="178" spans="1:27" x14ac:dyDescent="0.2">
      <c r="A178" s="581" t="s">
        <v>76</v>
      </c>
      <c r="B178" s="581" t="s">
        <v>247</v>
      </c>
      <c r="C178" s="581"/>
      <c r="D178" s="587" t="s">
        <v>234</v>
      </c>
      <c r="E178" s="584">
        <v>0</v>
      </c>
      <c r="F178" s="581">
        <v>0</v>
      </c>
      <c r="G178" s="581">
        <v>0</v>
      </c>
      <c r="H178" s="581">
        <v>0</v>
      </c>
      <c r="I178" s="581">
        <v>0</v>
      </c>
      <c r="J178" s="581">
        <v>0</v>
      </c>
      <c r="K178" s="581">
        <v>0</v>
      </c>
      <c r="L178" s="581">
        <v>0</v>
      </c>
      <c r="M178" s="581">
        <v>0</v>
      </c>
      <c r="N178" s="581">
        <v>0</v>
      </c>
      <c r="O178" s="581">
        <v>290</v>
      </c>
      <c r="P178" s="581">
        <v>0</v>
      </c>
      <c r="Q178" s="581">
        <v>0</v>
      </c>
      <c r="R178" s="581">
        <v>0</v>
      </c>
      <c r="S178" s="581">
        <v>0</v>
      </c>
      <c r="T178" s="581">
        <v>0</v>
      </c>
      <c r="U178" s="581">
        <v>0</v>
      </c>
      <c r="V178" s="581">
        <v>0</v>
      </c>
      <c r="W178" s="581">
        <v>0</v>
      </c>
      <c r="X178" s="581">
        <v>0</v>
      </c>
      <c r="Y178" s="581">
        <v>0</v>
      </c>
      <c r="Z178" s="581">
        <v>0</v>
      </c>
      <c r="AA178" s="581">
        <v>0</v>
      </c>
    </row>
    <row r="179" spans="1:27" x14ac:dyDescent="0.2">
      <c r="A179" s="581" t="s">
        <v>76</v>
      </c>
      <c r="B179" s="581" t="s">
        <v>248</v>
      </c>
      <c r="C179" s="581"/>
      <c r="D179" s="587" t="s">
        <v>234</v>
      </c>
      <c r="E179" s="584">
        <v>2970</v>
      </c>
      <c r="F179" s="581">
        <v>0</v>
      </c>
      <c r="G179" s="581">
        <v>0</v>
      </c>
      <c r="H179" s="581">
        <v>0</v>
      </c>
      <c r="I179" s="581">
        <v>0</v>
      </c>
      <c r="J179" s="581">
        <v>0</v>
      </c>
      <c r="K179" s="581">
        <v>0</v>
      </c>
      <c r="L179" s="581">
        <v>0</v>
      </c>
      <c r="M179" s="581">
        <v>0</v>
      </c>
      <c r="N179" s="581">
        <v>0</v>
      </c>
      <c r="O179" s="581">
        <v>105</v>
      </c>
      <c r="P179" s="581">
        <v>0</v>
      </c>
      <c r="Q179" s="581">
        <v>0</v>
      </c>
      <c r="R179" s="581">
        <v>0</v>
      </c>
      <c r="S179" s="581">
        <v>0</v>
      </c>
      <c r="T179" s="581">
        <v>0</v>
      </c>
      <c r="U179" s="581">
        <v>0</v>
      </c>
      <c r="V179" s="581">
        <v>0</v>
      </c>
      <c r="W179" s="581">
        <v>0</v>
      </c>
      <c r="X179" s="581">
        <v>0</v>
      </c>
      <c r="Y179" s="581">
        <v>0</v>
      </c>
      <c r="Z179" s="581">
        <v>0</v>
      </c>
      <c r="AA179" s="581">
        <v>0</v>
      </c>
    </row>
    <row r="180" spans="1:27" x14ac:dyDescent="0.2">
      <c r="A180" s="581" t="s">
        <v>76</v>
      </c>
      <c r="B180" s="581" t="s">
        <v>249</v>
      </c>
      <c r="C180" s="581"/>
      <c r="D180" s="587" t="s">
        <v>234</v>
      </c>
      <c r="E180" s="584">
        <v>231</v>
      </c>
      <c r="F180" s="581">
        <v>0</v>
      </c>
      <c r="G180" s="581">
        <v>0</v>
      </c>
      <c r="H180" s="581">
        <v>0</v>
      </c>
      <c r="I180" s="581">
        <v>0</v>
      </c>
      <c r="J180" s="581">
        <v>0</v>
      </c>
      <c r="K180" s="581">
        <v>0</v>
      </c>
      <c r="L180" s="581">
        <v>0</v>
      </c>
      <c r="M180" s="581">
        <v>0</v>
      </c>
      <c r="N180" s="581">
        <v>0</v>
      </c>
      <c r="O180" s="581">
        <v>0</v>
      </c>
      <c r="P180" s="581">
        <v>0</v>
      </c>
      <c r="Q180" s="581">
        <v>0</v>
      </c>
      <c r="R180" s="581">
        <v>0</v>
      </c>
      <c r="S180" s="581">
        <v>0</v>
      </c>
      <c r="T180" s="581">
        <v>0</v>
      </c>
      <c r="U180" s="581">
        <v>0</v>
      </c>
      <c r="V180" s="581">
        <v>0</v>
      </c>
      <c r="W180" s="581">
        <v>0</v>
      </c>
      <c r="X180" s="581">
        <v>0</v>
      </c>
      <c r="Y180" s="581">
        <v>0</v>
      </c>
      <c r="Z180" s="581">
        <v>0</v>
      </c>
      <c r="AA180" s="581">
        <v>0</v>
      </c>
    </row>
    <row r="181" spans="1:27" x14ac:dyDescent="0.2">
      <c r="A181" s="581" t="s">
        <v>76</v>
      </c>
      <c r="B181" s="581" t="s">
        <v>250</v>
      </c>
      <c r="C181" s="581"/>
      <c r="D181" s="587" t="s">
        <v>234</v>
      </c>
      <c r="E181" s="584">
        <v>0</v>
      </c>
      <c r="F181" s="581">
        <v>0</v>
      </c>
      <c r="G181" s="581">
        <v>0</v>
      </c>
      <c r="H181" s="581">
        <v>0</v>
      </c>
      <c r="I181" s="581">
        <v>0</v>
      </c>
      <c r="J181" s="581">
        <v>0</v>
      </c>
      <c r="K181" s="581">
        <v>0</v>
      </c>
      <c r="L181" s="581">
        <v>0</v>
      </c>
      <c r="M181" s="581">
        <v>3134</v>
      </c>
      <c r="N181" s="581">
        <v>0</v>
      </c>
      <c r="O181" s="581">
        <v>0</v>
      </c>
      <c r="P181" s="581">
        <v>0</v>
      </c>
      <c r="Q181" s="581">
        <v>0</v>
      </c>
      <c r="R181" s="581">
        <v>0</v>
      </c>
      <c r="S181" s="581">
        <v>0</v>
      </c>
      <c r="T181" s="581">
        <v>0</v>
      </c>
      <c r="U181" s="581">
        <v>0</v>
      </c>
      <c r="V181" s="581">
        <v>0</v>
      </c>
      <c r="W181" s="581">
        <v>0</v>
      </c>
      <c r="X181" s="581">
        <v>0</v>
      </c>
      <c r="Y181" s="581">
        <v>0</v>
      </c>
      <c r="Z181" s="581">
        <v>0</v>
      </c>
      <c r="AA181" s="581">
        <v>0</v>
      </c>
    </row>
    <row r="182" spans="1:27" x14ac:dyDescent="0.2">
      <c r="A182" s="581" t="s">
        <v>76</v>
      </c>
      <c r="B182" s="581" t="s">
        <v>251</v>
      </c>
      <c r="C182" s="581"/>
      <c r="D182" s="587" t="s">
        <v>234</v>
      </c>
      <c r="E182" s="584">
        <v>0</v>
      </c>
      <c r="F182" s="581">
        <v>0</v>
      </c>
      <c r="G182" s="581">
        <v>0</v>
      </c>
      <c r="H182" s="581">
        <v>0</v>
      </c>
      <c r="I182" s="581">
        <v>0</v>
      </c>
      <c r="J182" s="581">
        <v>0</v>
      </c>
      <c r="K182" s="581">
        <v>0</v>
      </c>
      <c r="L182" s="581">
        <v>0</v>
      </c>
      <c r="M182" s="581">
        <v>41</v>
      </c>
      <c r="N182" s="581">
        <v>0</v>
      </c>
      <c r="O182" s="581">
        <v>0</v>
      </c>
      <c r="P182" s="581">
        <v>0</v>
      </c>
      <c r="Q182" s="581">
        <v>0</v>
      </c>
      <c r="R182" s="581">
        <v>0</v>
      </c>
      <c r="S182" s="581">
        <v>0</v>
      </c>
      <c r="T182" s="581">
        <v>0</v>
      </c>
      <c r="U182" s="581">
        <v>0</v>
      </c>
      <c r="V182" s="581">
        <v>0</v>
      </c>
      <c r="W182" s="581">
        <v>0</v>
      </c>
      <c r="X182" s="581">
        <v>0</v>
      </c>
      <c r="Y182" s="581">
        <v>0</v>
      </c>
      <c r="Z182" s="581">
        <v>0</v>
      </c>
      <c r="AA182" s="581">
        <v>0</v>
      </c>
    </row>
    <row r="183" spans="1:27" x14ac:dyDescent="0.2">
      <c r="A183" s="581" t="s">
        <v>76</v>
      </c>
      <c r="B183" s="581" t="s">
        <v>245</v>
      </c>
      <c r="C183" s="581"/>
      <c r="D183" s="587" t="s">
        <v>235</v>
      </c>
      <c r="E183" s="584">
        <v>2667</v>
      </c>
      <c r="F183" s="581">
        <v>0</v>
      </c>
      <c r="G183" s="581">
        <v>0</v>
      </c>
      <c r="H183" s="581">
        <v>0</v>
      </c>
      <c r="I183" s="581">
        <v>0</v>
      </c>
      <c r="J183" s="581">
        <v>0</v>
      </c>
      <c r="K183" s="581">
        <v>0</v>
      </c>
      <c r="L183" s="581">
        <v>0</v>
      </c>
      <c r="M183" s="581">
        <v>0</v>
      </c>
      <c r="N183" s="581">
        <v>0</v>
      </c>
      <c r="O183" s="581">
        <v>0</v>
      </c>
      <c r="P183" s="581">
        <v>0</v>
      </c>
      <c r="Q183" s="581">
        <v>0</v>
      </c>
      <c r="R183" s="581">
        <v>0</v>
      </c>
      <c r="S183" s="581">
        <v>0</v>
      </c>
      <c r="T183" s="581">
        <v>0</v>
      </c>
      <c r="U183" s="581">
        <v>0</v>
      </c>
      <c r="V183" s="581">
        <v>0</v>
      </c>
      <c r="W183" s="581">
        <v>0</v>
      </c>
      <c r="X183" s="581">
        <v>0</v>
      </c>
      <c r="Y183" s="581">
        <v>0</v>
      </c>
      <c r="Z183" s="581">
        <v>0</v>
      </c>
      <c r="AA183" s="581">
        <v>-133</v>
      </c>
    </row>
    <row r="184" spans="1:27" x14ac:dyDescent="0.2">
      <c r="A184" s="581" t="s">
        <v>76</v>
      </c>
      <c r="B184" s="581" t="s">
        <v>246</v>
      </c>
      <c r="C184" s="581"/>
      <c r="D184" s="587" t="s">
        <v>235</v>
      </c>
      <c r="E184" s="584">
        <v>582</v>
      </c>
      <c r="F184" s="581">
        <v>0</v>
      </c>
      <c r="G184" s="581">
        <v>0</v>
      </c>
      <c r="H184" s="581">
        <v>0</v>
      </c>
      <c r="I184" s="581">
        <v>0</v>
      </c>
      <c r="J184" s="581">
        <v>0</v>
      </c>
      <c r="K184" s="581">
        <v>0</v>
      </c>
      <c r="L184" s="581">
        <v>0</v>
      </c>
      <c r="M184" s="581">
        <v>0</v>
      </c>
      <c r="N184" s="581">
        <v>0</v>
      </c>
      <c r="O184" s="581">
        <v>0</v>
      </c>
      <c r="P184" s="581">
        <v>0</v>
      </c>
      <c r="Q184" s="581">
        <v>0</v>
      </c>
      <c r="R184" s="581">
        <v>0</v>
      </c>
      <c r="S184" s="581">
        <v>0</v>
      </c>
      <c r="T184" s="581">
        <v>0</v>
      </c>
      <c r="U184" s="581">
        <v>0</v>
      </c>
      <c r="V184" s="581">
        <v>0</v>
      </c>
      <c r="W184" s="581">
        <v>0</v>
      </c>
      <c r="X184" s="581">
        <v>0</v>
      </c>
      <c r="Y184" s="581">
        <v>0</v>
      </c>
      <c r="Z184" s="581">
        <v>0</v>
      </c>
      <c r="AA184" s="581">
        <v>0</v>
      </c>
    </row>
    <row r="185" spans="1:27" x14ac:dyDescent="0.2">
      <c r="A185" s="581" t="s">
        <v>76</v>
      </c>
      <c r="B185" s="581" t="s">
        <v>247</v>
      </c>
      <c r="C185" s="581"/>
      <c r="D185" s="587" t="s">
        <v>235</v>
      </c>
      <c r="E185" s="584">
        <v>0</v>
      </c>
      <c r="F185" s="581">
        <v>0</v>
      </c>
      <c r="G185" s="581">
        <v>0</v>
      </c>
      <c r="H185" s="581">
        <v>0</v>
      </c>
      <c r="I185" s="581">
        <v>0</v>
      </c>
      <c r="J185" s="581">
        <v>0</v>
      </c>
      <c r="K185" s="581">
        <v>0</v>
      </c>
      <c r="L185" s="581">
        <v>0</v>
      </c>
      <c r="M185" s="581">
        <v>0</v>
      </c>
      <c r="N185" s="581">
        <v>0</v>
      </c>
      <c r="O185" s="581">
        <v>164</v>
      </c>
      <c r="P185" s="581">
        <v>0</v>
      </c>
      <c r="Q185" s="581">
        <v>47</v>
      </c>
      <c r="R185" s="581">
        <v>0</v>
      </c>
      <c r="S185" s="581">
        <v>0</v>
      </c>
      <c r="T185" s="581">
        <v>0</v>
      </c>
      <c r="U185" s="581">
        <v>0</v>
      </c>
      <c r="V185" s="581">
        <v>0</v>
      </c>
      <c r="W185" s="581">
        <v>0</v>
      </c>
      <c r="X185" s="581">
        <v>0</v>
      </c>
      <c r="Y185" s="581">
        <v>0</v>
      </c>
      <c r="Z185" s="581">
        <v>0</v>
      </c>
      <c r="AA185" s="581">
        <v>0</v>
      </c>
    </row>
    <row r="186" spans="1:27" x14ac:dyDescent="0.2">
      <c r="A186" s="581" t="s">
        <v>76</v>
      </c>
      <c r="B186" s="581" t="s">
        <v>248</v>
      </c>
      <c r="C186" s="581"/>
      <c r="D186" s="587" t="s">
        <v>235</v>
      </c>
      <c r="E186" s="584">
        <v>1848</v>
      </c>
      <c r="F186" s="581">
        <v>0</v>
      </c>
      <c r="G186" s="581">
        <v>0</v>
      </c>
      <c r="H186" s="581">
        <v>0</v>
      </c>
      <c r="I186" s="581">
        <v>0</v>
      </c>
      <c r="J186" s="581">
        <v>0</v>
      </c>
      <c r="K186" s="581">
        <v>0</v>
      </c>
      <c r="L186" s="581">
        <v>0</v>
      </c>
      <c r="M186" s="581">
        <v>0</v>
      </c>
      <c r="N186" s="581">
        <v>0</v>
      </c>
      <c r="O186" s="581">
        <v>19</v>
      </c>
      <c r="P186" s="581">
        <v>0</v>
      </c>
      <c r="Q186" s="581">
        <v>14</v>
      </c>
      <c r="R186" s="581">
        <v>0</v>
      </c>
      <c r="S186" s="581">
        <v>0</v>
      </c>
      <c r="T186" s="581">
        <v>0</v>
      </c>
      <c r="U186" s="581">
        <v>0</v>
      </c>
      <c r="V186" s="581">
        <v>0</v>
      </c>
      <c r="W186" s="581">
        <v>0</v>
      </c>
      <c r="X186" s="581">
        <v>0</v>
      </c>
      <c r="Y186" s="581">
        <v>0</v>
      </c>
      <c r="Z186" s="581">
        <v>0</v>
      </c>
      <c r="AA186" s="581">
        <v>0</v>
      </c>
    </row>
    <row r="187" spans="1:27" x14ac:dyDescent="0.2">
      <c r="A187" s="581" t="s">
        <v>76</v>
      </c>
      <c r="B187" s="581" t="s">
        <v>249</v>
      </c>
      <c r="C187" s="581"/>
      <c r="D187" s="587" t="s">
        <v>235</v>
      </c>
      <c r="E187" s="584">
        <v>173</v>
      </c>
      <c r="F187" s="581">
        <v>0</v>
      </c>
      <c r="G187" s="581">
        <v>0</v>
      </c>
      <c r="H187" s="581">
        <v>0</v>
      </c>
      <c r="I187" s="581">
        <v>0</v>
      </c>
      <c r="J187" s="581">
        <v>0</v>
      </c>
      <c r="K187" s="581">
        <v>0</v>
      </c>
      <c r="L187" s="581">
        <v>0</v>
      </c>
      <c r="M187" s="581">
        <v>0</v>
      </c>
      <c r="N187" s="581">
        <v>0</v>
      </c>
      <c r="O187" s="581">
        <v>0</v>
      </c>
      <c r="P187" s="581">
        <v>0</v>
      </c>
      <c r="Q187" s="581">
        <v>4</v>
      </c>
      <c r="R187" s="581">
        <v>0</v>
      </c>
      <c r="S187" s="581">
        <v>0</v>
      </c>
      <c r="T187" s="581">
        <v>0</v>
      </c>
      <c r="U187" s="581">
        <v>0</v>
      </c>
      <c r="V187" s="581">
        <v>0</v>
      </c>
      <c r="W187" s="581">
        <v>0</v>
      </c>
      <c r="X187" s="581">
        <v>0</v>
      </c>
      <c r="Y187" s="581">
        <v>0</v>
      </c>
      <c r="Z187" s="581">
        <v>0</v>
      </c>
      <c r="AA187" s="581">
        <v>0</v>
      </c>
    </row>
    <row r="188" spans="1:27" x14ac:dyDescent="0.2">
      <c r="A188" s="581" t="s">
        <v>76</v>
      </c>
      <c r="B188" s="581" t="s">
        <v>250</v>
      </c>
      <c r="C188" s="581"/>
      <c r="D188" s="587" t="s">
        <v>235</v>
      </c>
      <c r="E188" s="584">
        <v>1459</v>
      </c>
      <c r="F188" s="581">
        <v>0</v>
      </c>
      <c r="G188" s="581">
        <v>0</v>
      </c>
      <c r="H188" s="581">
        <v>0</v>
      </c>
      <c r="I188" s="581">
        <v>0</v>
      </c>
      <c r="J188" s="581">
        <v>0</v>
      </c>
      <c r="K188" s="581">
        <v>0</v>
      </c>
      <c r="L188" s="581">
        <v>0</v>
      </c>
      <c r="M188" s="581">
        <v>0</v>
      </c>
      <c r="N188" s="581">
        <v>0</v>
      </c>
      <c r="O188" s="581">
        <v>0</v>
      </c>
      <c r="P188" s="581">
        <v>0</v>
      </c>
      <c r="Q188" s="581">
        <v>11</v>
      </c>
      <c r="R188" s="581">
        <v>0</v>
      </c>
      <c r="S188" s="581">
        <v>0</v>
      </c>
      <c r="T188" s="581">
        <v>0</v>
      </c>
      <c r="U188" s="581">
        <v>0</v>
      </c>
      <c r="V188" s="581">
        <v>0</v>
      </c>
      <c r="W188" s="581">
        <v>0</v>
      </c>
      <c r="X188" s="581">
        <v>0</v>
      </c>
      <c r="Y188" s="581">
        <v>0</v>
      </c>
      <c r="Z188" s="581">
        <v>0</v>
      </c>
      <c r="AA188" s="581">
        <v>0</v>
      </c>
    </row>
    <row r="189" spans="1:27" x14ac:dyDescent="0.2">
      <c r="A189" s="581" t="s">
        <v>76</v>
      </c>
      <c r="B189" s="581" t="s">
        <v>251</v>
      </c>
      <c r="C189" s="581"/>
      <c r="D189" s="587" t="s">
        <v>235</v>
      </c>
      <c r="E189" s="584">
        <v>7</v>
      </c>
      <c r="F189" s="581">
        <v>0</v>
      </c>
      <c r="G189" s="581">
        <v>0</v>
      </c>
      <c r="H189" s="581">
        <v>0</v>
      </c>
      <c r="I189" s="581">
        <v>0</v>
      </c>
      <c r="J189" s="581">
        <v>0</v>
      </c>
      <c r="K189" s="581">
        <v>0</v>
      </c>
      <c r="L189" s="581">
        <v>0</v>
      </c>
      <c r="M189" s="581">
        <v>0</v>
      </c>
      <c r="N189" s="581">
        <v>0</v>
      </c>
      <c r="O189" s="581">
        <v>0</v>
      </c>
      <c r="P189" s="581">
        <v>0</v>
      </c>
      <c r="Q189" s="581">
        <v>0</v>
      </c>
      <c r="R189" s="581">
        <v>0</v>
      </c>
      <c r="S189" s="581">
        <v>0</v>
      </c>
      <c r="T189" s="581">
        <v>0</v>
      </c>
      <c r="U189" s="581">
        <v>0</v>
      </c>
      <c r="V189" s="581">
        <v>0</v>
      </c>
      <c r="W189" s="581">
        <v>0</v>
      </c>
      <c r="X189" s="581">
        <v>0</v>
      </c>
      <c r="Y189" s="581">
        <v>0</v>
      </c>
      <c r="Z189" s="581">
        <v>0</v>
      </c>
      <c r="AA189" s="581">
        <v>0</v>
      </c>
    </row>
    <row r="190" spans="1:27" x14ac:dyDescent="0.2">
      <c r="A190" s="581" t="s">
        <v>76</v>
      </c>
      <c r="B190" s="581" t="s">
        <v>245</v>
      </c>
      <c r="C190" s="581"/>
      <c r="D190" s="587" t="s">
        <v>236</v>
      </c>
      <c r="E190" s="584">
        <v>134</v>
      </c>
      <c r="F190" s="581">
        <v>0</v>
      </c>
      <c r="G190" s="581">
        <v>0</v>
      </c>
      <c r="H190" s="581">
        <v>0</v>
      </c>
      <c r="I190" s="581">
        <v>0</v>
      </c>
      <c r="J190" s="581">
        <v>0</v>
      </c>
      <c r="K190" s="581">
        <v>0</v>
      </c>
      <c r="L190" s="581">
        <v>2149</v>
      </c>
      <c r="M190" s="581">
        <v>0</v>
      </c>
      <c r="N190" s="581">
        <v>0</v>
      </c>
      <c r="O190" s="581">
        <v>60</v>
      </c>
      <c r="P190" s="581">
        <v>0</v>
      </c>
      <c r="Q190" s="581">
        <v>0</v>
      </c>
      <c r="R190" s="581">
        <v>0</v>
      </c>
      <c r="S190" s="581">
        <v>0</v>
      </c>
      <c r="T190" s="581">
        <v>0</v>
      </c>
      <c r="U190" s="581">
        <v>0</v>
      </c>
      <c r="V190" s="581">
        <v>0</v>
      </c>
      <c r="W190" s="581">
        <v>0</v>
      </c>
      <c r="X190" s="581">
        <v>0</v>
      </c>
      <c r="Y190" s="581">
        <v>0</v>
      </c>
      <c r="Z190" s="581">
        <v>182</v>
      </c>
      <c r="AA190" s="581">
        <v>133</v>
      </c>
    </row>
    <row r="191" spans="1:27" x14ac:dyDescent="0.2">
      <c r="A191" s="581" t="s">
        <v>76</v>
      </c>
      <c r="B191" s="581" t="s">
        <v>246</v>
      </c>
      <c r="C191" s="581"/>
      <c r="D191" s="587" t="s">
        <v>236</v>
      </c>
      <c r="E191" s="584">
        <v>-54</v>
      </c>
      <c r="F191" s="581">
        <v>0</v>
      </c>
      <c r="G191" s="581">
        <v>0</v>
      </c>
      <c r="H191" s="581">
        <v>0</v>
      </c>
      <c r="I191" s="581">
        <v>0</v>
      </c>
      <c r="J191" s="581">
        <v>0</v>
      </c>
      <c r="K191" s="581">
        <v>0</v>
      </c>
      <c r="L191" s="581">
        <v>839</v>
      </c>
      <c r="M191" s="581">
        <v>0</v>
      </c>
      <c r="N191" s="581">
        <v>0</v>
      </c>
      <c r="O191" s="581">
        <v>0</v>
      </c>
      <c r="P191" s="581">
        <v>0</v>
      </c>
      <c r="Q191" s="581">
        <v>0</v>
      </c>
      <c r="R191" s="581">
        <v>0</v>
      </c>
      <c r="S191" s="581">
        <v>0</v>
      </c>
      <c r="T191" s="581">
        <v>0</v>
      </c>
      <c r="U191" s="581">
        <v>0</v>
      </c>
      <c r="V191" s="581">
        <v>0</v>
      </c>
      <c r="W191" s="581">
        <v>0</v>
      </c>
      <c r="X191" s="581">
        <v>0</v>
      </c>
      <c r="Y191" s="581">
        <v>0</v>
      </c>
      <c r="Z191" s="581">
        <v>0</v>
      </c>
      <c r="AA191" s="581">
        <v>0</v>
      </c>
    </row>
    <row r="192" spans="1:27" x14ac:dyDescent="0.2">
      <c r="A192" s="581" t="s">
        <v>76</v>
      </c>
      <c r="B192" s="581" t="s">
        <v>247</v>
      </c>
      <c r="C192" s="581"/>
      <c r="D192" s="587" t="s">
        <v>236</v>
      </c>
      <c r="E192" s="584">
        <v>0</v>
      </c>
      <c r="F192" s="581">
        <v>0</v>
      </c>
      <c r="G192" s="581">
        <v>0</v>
      </c>
      <c r="H192" s="581">
        <v>0</v>
      </c>
      <c r="I192" s="581">
        <v>0</v>
      </c>
      <c r="J192" s="581">
        <v>0</v>
      </c>
      <c r="K192" s="581">
        <v>0</v>
      </c>
      <c r="L192" s="581">
        <v>0</v>
      </c>
      <c r="M192" s="581">
        <v>0</v>
      </c>
      <c r="N192" s="581">
        <v>0</v>
      </c>
      <c r="O192" s="581">
        <v>126</v>
      </c>
      <c r="P192" s="581">
        <v>0</v>
      </c>
      <c r="Q192" s="581">
        <v>-47</v>
      </c>
      <c r="R192" s="581">
        <v>0</v>
      </c>
      <c r="S192" s="581">
        <v>0</v>
      </c>
      <c r="T192" s="581">
        <v>0</v>
      </c>
      <c r="U192" s="581">
        <v>0</v>
      </c>
      <c r="V192" s="581">
        <v>0</v>
      </c>
      <c r="W192" s="581">
        <v>0</v>
      </c>
      <c r="X192" s="581">
        <v>0</v>
      </c>
      <c r="Y192" s="581">
        <v>0</v>
      </c>
      <c r="Z192" s="581">
        <v>0</v>
      </c>
      <c r="AA192" s="581">
        <v>0</v>
      </c>
    </row>
    <row r="193" spans="1:27" x14ac:dyDescent="0.2">
      <c r="A193" s="581" t="s">
        <v>76</v>
      </c>
      <c r="B193" s="581" t="s">
        <v>248</v>
      </c>
      <c r="C193" s="581"/>
      <c r="D193" s="587" t="s">
        <v>236</v>
      </c>
      <c r="E193" s="584">
        <v>1122</v>
      </c>
      <c r="F193" s="581">
        <v>0</v>
      </c>
      <c r="G193" s="581">
        <v>0</v>
      </c>
      <c r="H193" s="581">
        <v>0</v>
      </c>
      <c r="I193" s="581">
        <v>0</v>
      </c>
      <c r="J193" s="581">
        <v>0</v>
      </c>
      <c r="K193" s="581">
        <v>0</v>
      </c>
      <c r="L193" s="581">
        <v>0</v>
      </c>
      <c r="M193" s="581">
        <v>0</v>
      </c>
      <c r="N193" s="581">
        <v>0</v>
      </c>
      <c r="O193" s="581">
        <v>86</v>
      </c>
      <c r="P193" s="581">
        <v>0</v>
      </c>
      <c r="Q193" s="581">
        <v>-14</v>
      </c>
      <c r="R193" s="581">
        <v>0</v>
      </c>
      <c r="S193" s="581">
        <v>0</v>
      </c>
      <c r="T193" s="581">
        <v>0</v>
      </c>
      <c r="U193" s="581">
        <v>0</v>
      </c>
      <c r="V193" s="581">
        <v>0</v>
      </c>
      <c r="W193" s="581">
        <v>0</v>
      </c>
      <c r="X193" s="581">
        <v>0</v>
      </c>
      <c r="Y193" s="581">
        <v>0</v>
      </c>
      <c r="Z193" s="581">
        <v>0</v>
      </c>
      <c r="AA193" s="581">
        <v>0</v>
      </c>
    </row>
    <row r="194" spans="1:27" x14ac:dyDescent="0.2">
      <c r="A194" s="581" t="s">
        <v>76</v>
      </c>
      <c r="B194" s="581" t="s">
        <v>249</v>
      </c>
      <c r="C194" s="581"/>
      <c r="D194" s="587" t="s">
        <v>236</v>
      </c>
      <c r="E194" s="584">
        <v>58</v>
      </c>
      <c r="F194" s="581">
        <v>0</v>
      </c>
      <c r="G194" s="581">
        <v>0</v>
      </c>
      <c r="H194" s="581">
        <v>0</v>
      </c>
      <c r="I194" s="581">
        <v>0</v>
      </c>
      <c r="J194" s="581">
        <v>0</v>
      </c>
      <c r="K194" s="581">
        <v>0</v>
      </c>
      <c r="L194" s="581">
        <v>0</v>
      </c>
      <c r="M194" s="581">
        <v>0</v>
      </c>
      <c r="N194" s="581">
        <v>0</v>
      </c>
      <c r="O194" s="581">
        <v>0</v>
      </c>
      <c r="P194" s="581">
        <v>0</v>
      </c>
      <c r="Q194" s="581">
        <v>-4</v>
      </c>
      <c r="R194" s="581">
        <v>0</v>
      </c>
      <c r="S194" s="581">
        <v>0</v>
      </c>
      <c r="T194" s="581">
        <v>0</v>
      </c>
      <c r="U194" s="581">
        <v>0</v>
      </c>
      <c r="V194" s="581">
        <v>0</v>
      </c>
      <c r="W194" s="581">
        <v>0</v>
      </c>
      <c r="X194" s="581">
        <v>0</v>
      </c>
      <c r="Y194" s="581">
        <v>0</v>
      </c>
      <c r="Z194" s="581">
        <v>0</v>
      </c>
      <c r="AA194" s="581">
        <v>0</v>
      </c>
    </row>
    <row r="195" spans="1:27" x14ac:dyDescent="0.2">
      <c r="A195" s="581" t="s">
        <v>76</v>
      </c>
      <c r="B195" s="581" t="s">
        <v>250</v>
      </c>
      <c r="C195" s="581"/>
      <c r="D195" s="587" t="s">
        <v>236</v>
      </c>
      <c r="E195" s="584">
        <v>-1459</v>
      </c>
      <c r="F195" s="581">
        <v>0</v>
      </c>
      <c r="G195" s="581">
        <v>0</v>
      </c>
      <c r="H195" s="581">
        <v>0</v>
      </c>
      <c r="I195" s="581">
        <v>0</v>
      </c>
      <c r="J195" s="581">
        <v>0</v>
      </c>
      <c r="K195" s="581">
        <v>0</v>
      </c>
      <c r="L195" s="581">
        <v>0</v>
      </c>
      <c r="M195" s="581">
        <v>3134</v>
      </c>
      <c r="N195" s="581">
        <v>0</v>
      </c>
      <c r="O195" s="581">
        <v>0</v>
      </c>
      <c r="P195" s="581">
        <v>0</v>
      </c>
      <c r="Q195" s="581">
        <v>-11</v>
      </c>
      <c r="R195" s="581">
        <v>0</v>
      </c>
      <c r="S195" s="581">
        <v>0</v>
      </c>
      <c r="T195" s="581">
        <v>0</v>
      </c>
      <c r="U195" s="581">
        <v>0</v>
      </c>
      <c r="V195" s="581">
        <v>0</v>
      </c>
      <c r="W195" s="581">
        <v>0</v>
      </c>
      <c r="X195" s="581">
        <v>0</v>
      </c>
      <c r="Y195" s="581">
        <v>0</v>
      </c>
      <c r="Z195" s="581">
        <v>0</v>
      </c>
      <c r="AA195" s="581">
        <v>0</v>
      </c>
    </row>
    <row r="196" spans="1:27" x14ac:dyDescent="0.2">
      <c r="A196" s="581" t="s">
        <v>76</v>
      </c>
      <c r="B196" s="581" t="s">
        <v>251</v>
      </c>
      <c r="C196" s="581"/>
      <c r="D196" s="587" t="s">
        <v>236</v>
      </c>
      <c r="E196" s="584">
        <v>-7</v>
      </c>
      <c r="F196" s="581">
        <v>0</v>
      </c>
      <c r="G196" s="581">
        <v>0</v>
      </c>
      <c r="H196" s="581">
        <v>0</v>
      </c>
      <c r="I196" s="581">
        <v>0</v>
      </c>
      <c r="J196" s="581">
        <v>0</v>
      </c>
      <c r="K196" s="581">
        <v>0</v>
      </c>
      <c r="L196" s="581">
        <v>0</v>
      </c>
      <c r="M196" s="581">
        <v>41</v>
      </c>
      <c r="N196" s="581">
        <v>0</v>
      </c>
      <c r="O196" s="581">
        <v>0</v>
      </c>
      <c r="P196" s="581">
        <v>0</v>
      </c>
      <c r="Q196" s="581">
        <v>0</v>
      </c>
      <c r="R196" s="581">
        <v>0</v>
      </c>
      <c r="S196" s="581">
        <v>0</v>
      </c>
      <c r="T196" s="581">
        <v>0</v>
      </c>
      <c r="U196" s="581">
        <v>0</v>
      </c>
      <c r="V196" s="581">
        <v>0</v>
      </c>
      <c r="W196" s="581">
        <v>0</v>
      </c>
      <c r="X196" s="581">
        <v>0</v>
      </c>
      <c r="Y196" s="581">
        <v>0</v>
      </c>
      <c r="Z196" s="581">
        <v>0</v>
      </c>
      <c r="AA196" s="581">
        <v>0</v>
      </c>
    </row>
    <row r="197" spans="1:27" x14ac:dyDescent="0.2">
      <c r="A197" s="581" t="s">
        <v>76</v>
      </c>
      <c r="B197" s="581" t="s">
        <v>252</v>
      </c>
      <c r="C197" s="581" t="s">
        <v>243</v>
      </c>
      <c r="D197" s="587" t="s">
        <v>234</v>
      </c>
      <c r="E197" s="584">
        <v>0</v>
      </c>
      <c r="F197" s="581">
        <v>0</v>
      </c>
      <c r="G197" s="581">
        <v>0</v>
      </c>
      <c r="H197" s="581">
        <v>0</v>
      </c>
      <c r="I197" s="581">
        <v>0</v>
      </c>
      <c r="J197" s="581">
        <v>0</v>
      </c>
      <c r="K197" s="581">
        <v>0</v>
      </c>
      <c r="L197" s="581">
        <v>0</v>
      </c>
      <c r="M197" s="581">
        <v>0</v>
      </c>
      <c r="N197" s="581">
        <v>0</v>
      </c>
      <c r="O197" s="581">
        <v>97</v>
      </c>
      <c r="P197" s="581">
        <v>0</v>
      </c>
      <c r="Q197" s="581">
        <v>0</v>
      </c>
      <c r="R197" s="581">
        <v>0</v>
      </c>
      <c r="S197" s="581">
        <v>0</v>
      </c>
      <c r="T197" s="581">
        <v>0</v>
      </c>
      <c r="U197" s="581">
        <v>0</v>
      </c>
      <c r="V197" s="581">
        <v>0</v>
      </c>
      <c r="W197" s="581">
        <v>0</v>
      </c>
      <c r="X197" s="581">
        <v>0</v>
      </c>
      <c r="Y197" s="581">
        <v>0</v>
      </c>
      <c r="Z197" s="581">
        <v>0</v>
      </c>
      <c r="AA197" s="581">
        <v>0</v>
      </c>
    </row>
    <row r="198" spans="1:27" x14ac:dyDescent="0.2">
      <c r="A198" s="581" t="s">
        <v>76</v>
      </c>
      <c r="B198" s="581" t="s">
        <v>252</v>
      </c>
      <c r="C198" s="581" t="s">
        <v>243</v>
      </c>
      <c r="D198" s="587" t="s">
        <v>235</v>
      </c>
      <c r="E198" s="584">
        <v>0</v>
      </c>
      <c r="F198" s="581">
        <v>0</v>
      </c>
      <c r="G198" s="581">
        <v>0</v>
      </c>
      <c r="H198" s="581">
        <v>0</v>
      </c>
      <c r="I198" s="581">
        <v>0</v>
      </c>
      <c r="J198" s="581">
        <v>0</v>
      </c>
      <c r="K198" s="581">
        <v>0</v>
      </c>
      <c r="L198" s="581">
        <v>0</v>
      </c>
      <c r="M198" s="581">
        <v>0</v>
      </c>
      <c r="N198" s="581">
        <v>0</v>
      </c>
      <c r="O198" s="581">
        <v>40</v>
      </c>
      <c r="P198" s="581">
        <v>0</v>
      </c>
      <c r="Q198" s="581">
        <v>0</v>
      </c>
      <c r="R198" s="581">
        <v>0</v>
      </c>
      <c r="S198" s="581">
        <v>0</v>
      </c>
      <c r="T198" s="581">
        <v>0</v>
      </c>
      <c r="U198" s="581">
        <v>0</v>
      </c>
      <c r="V198" s="581">
        <v>0</v>
      </c>
      <c r="W198" s="581">
        <v>0</v>
      </c>
      <c r="X198" s="581">
        <v>0</v>
      </c>
      <c r="Y198" s="581">
        <v>0</v>
      </c>
      <c r="Z198" s="581">
        <v>0</v>
      </c>
      <c r="AA198" s="581">
        <v>0</v>
      </c>
    </row>
    <row r="199" spans="1:27" x14ac:dyDescent="0.2">
      <c r="A199" s="581" t="s">
        <v>76</v>
      </c>
      <c r="B199" s="581" t="s">
        <v>252</v>
      </c>
      <c r="C199" s="581" t="s">
        <v>243</v>
      </c>
      <c r="D199" s="587" t="s">
        <v>236</v>
      </c>
      <c r="E199" s="584">
        <v>0</v>
      </c>
      <c r="F199" s="581">
        <v>0</v>
      </c>
      <c r="G199" s="581">
        <v>0</v>
      </c>
      <c r="H199" s="581">
        <v>0</v>
      </c>
      <c r="I199" s="581">
        <v>0</v>
      </c>
      <c r="J199" s="581">
        <v>0</v>
      </c>
      <c r="K199" s="581">
        <v>0</v>
      </c>
      <c r="L199" s="581">
        <v>0</v>
      </c>
      <c r="M199" s="581">
        <v>0</v>
      </c>
      <c r="N199" s="581">
        <v>0</v>
      </c>
      <c r="O199" s="581">
        <v>57</v>
      </c>
      <c r="P199" s="581">
        <v>0</v>
      </c>
      <c r="Q199" s="581">
        <v>0</v>
      </c>
      <c r="R199" s="581">
        <v>0</v>
      </c>
      <c r="S199" s="581">
        <v>0</v>
      </c>
      <c r="T199" s="581">
        <v>0</v>
      </c>
      <c r="U199" s="581">
        <v>0</v>
      </c>
      <c r="V199" s="581">
        <v>0</v>
      </c>
      <c r="W199" s="581">
        <v>0</v>
      </c>
      <c r="X199" s="581">
        <v>0</v>
      </c>
      <c r="Y199" s="581">
        <v>0</v>
      </c>
      <c r="Z199" s="581">
        <v>0</v>
      </c>
      <c r="AA199" s="581">
        <v>0</v>
      </c>
    </row>
    <row r="200" spans="1:27" x14ac:dyDescent="0.2">
      <c r="A200" s="581" t="s">
        <v>78</v>
      </c>
      <c r="B200" s="581" t="s">
        <v>239</v>
      </c>
      <c r="C200" s="581"/>
      <c r="D200" s="587" t="s">
        <v>234</v>
      </c>
      <c r="E200" s="584">
        <v>0</v>
      </c>
      <c r="F200" s="581">
        <v>0</v>
      </c>
      <c r="G200" s="581">
        <v>9070</v>
      </c>
      <c r="H200" s="581">
        <v>13</v>
      </c>
      <c r="I200" s="581">
        <v>0</v>
      </c>
      <c r="J200" s="581">
        <v>0</v>
      </c>
      <c r="K200" s="581">
        <v>2656</v>
      </c>
      <c r="L200" s="581">
        <v>0</v>
      </c>
      <c r="M200" s="581">
        <v>0</v>
      </c>
      <c r="N200" s="581">
        <v>0</v>
      </c>
      <c r="O200" s="581">
        <v>6</v>
      </c>
      <c r="P200" s="581">
        <v>-20</v>
      </c>
      <c r="Q200" s="581">
        <v>0</v>
      </c>
      <c r="R200" s="581">
        <v>0</v>
      </c>
      <c r="S200" s="581">
        <v>0</v>
      </c>
      <c r="T200" s="581">
        <v>0</v>
      </c>
      <c r="U200" s="581">
        <v>0</v>
      </c>
      <c r="V200" s="581">
        <v>0</v>
      </c>
      <c r="W200" s="581">
        <v>0</v>
      </c>
      <c r="X200" s="581">
        <v>0</v>
      </c>
      <c r="Y200" s="581">
        <v>355</v>
      </c>
      <c r="Z200" s="581">
        <v>-4096</v>
      </c>
      <c r="AA200" s="581">
        <v>0</v>
      </c>
    </row>
    <row r="201" spans="1:27" x14ac:dyDescent="0.2">
      <c r="A201" s="581" t="s">
        <v>78</v>
      </c>
      <c r="B201" s="581" t="s">
        <v>250</v>
      </c>
      <c r="C201" s="581"/>
      <c r="D201" s="587" t="s">
        <v>234</v>
      </c>
      <c r="E201" s="584">
        <v>171</v>
      </c>
      <c r="F201" s="581">
        <v>0</v>
      </c>
      <c r="G201" s="581">
        <v>0</v>
      </c>
      <c r="H201" s="581">
        <v>0</v>
      </c>
      <c r="I201" s="581">
        <v>0</v>
      </c>
      <c r="J201" s="581">
        <v>0</v>
      </c>
      <c r="K201" s="581">
        <v>0</v>
      </c>
      <c r="L201" s="581">
        <v>0</v>
      </c>
      <c r="M201" s="581">
        <v>0</v>
      </c>
      <c r="N201" s="581">
        <v>0</v>
      </c>
      <c r="O201" s="581">
        <v>0</v>
      </c>
      <c r="P201" s="581">
        <v>0</v>
      </c>
      <c r="Q201" s="581">
        <v>0</v>
      </c>
      <c r="R201" s="581">
        <v>0</v>
      </c>
      <c r="S201" s="581">
        <v>0</v>
      </c>
      <c r="T201" s="581">
        <v>0</v>
      </c>
      <c r="U201" s="581">
        <v>0</v>
      </c>
      <c r="V201" s="581">
        <v>0</v>
      </c>
      <c r="W201" s="581">
        <v>0</v>
      </c>
      <c r="X201" s="581">
        <v>0</v>
      </c>
      <c r="Y201" s="581">
        <v>0</v>
      </c>
      <c r="Z201" s="581">
        <v>0</v>
      </c>
      <c r="AA201" s="581">
        <v>0</v>
      </c>
    </row>
    <row r="202" spans="1:27" x14ac:dyDescent="0.2">
      <c r="A202" s="581" t="s">
        <v>78</v>
      </c>
      <c r="B202" s="581" t="s">
        <v>253</v>
      </c>
      <c r="C202" s="581"/>
      <c r="D202" s="587" t="s">
        <v>234</v>
      </c>
      <c r="E202" s="584">
        <v>0</v>
      </c>
      <c r="F202" s="581">
        <v>0</v>
      </c>
      <c r="G202" s="581">
        <v>0</v>
      </c>
      <c r="H202" s="581">
        <v>0</v>
      </c>
      <c r="I202" s="581">
        <v>0</v>
      </c>
      <c r="J202" s="581">
        <v>0</v>
      </c>
      <c r="K202" s="581">
        <v>0</v>
      </c>
      <c r="L202" s="581">
        <v>0</v>
      </c>
      <c r="M202" s="581">
        <v>0</v>
      </c>
      <c r="N202" s="581">
        <v>0</v>
      </c>
      <c r="O202" s="581">
        <v>779</v>
      </c>
      <c r="P202" s="581">
        <v>0</v>
      </c>
      <c r="Q202" s="581">
        <v>0</v>
      </c>
      <c r="R202" s="581">
        <v>0</v>
      </c>
      <c r="S202" s="581">
        <v>0</v>
      </c>
      <c r="T202" s="581">
        <v>0</v>
      </c>
      <c r="U202" s="581">
        <v>0</v>
      </c>
      <c r="V202" s="581">
        <v>0</v>
      </c>
      <c r="W202" s="581">
        <v>0</v>
      </c>
      <c r="X202" s="581">
        <v>0</v>
      </c>
      <c r="Y202" s="581">
        <v>0</v>
      </c>
      <c r="Z202" s="581">
        <v>0</v>
      </c>
      <c r="AA202" s="581">
        <v>0</v>
      </c>
    </row>
    <row r="203" spans="1:27" x14ac:dyDescent="0.2">
      <c r="A203" s="581" t="s">
        <v>78</v>
      </c>
      <c r="B203" s="581" t="s">
        <v>241</v>
      </c>
      <c r="C203" s="581"/>
      <c r="D203" s="587" t="s">
        <v>234</v>
      </c>
      <c r="E203" s="584">
        <v>0</v>
      </c>
      <c r="F203" s="581">
        <v>0</v>
      </c>
      <c r="G203" s="581">
        <v>397</v>
      </c>
      <c r="H203" s="581">
        <v>1194</v>
      </c>
      <c r="I203" s="581">
        <v>0</v>
      </c>
      <c r="J203" s="581">
        <v>0</v>
      </c>
      <c r="K203" s="581">
        <v>23279</v>
      </c>
      <c r="L203" s="581">
        <v>0</v>
      </c>
      <c r="M203" s="581">
        <v>0</v>
      </c>
      <c r="N203" s="581">
        <v>0</v>
      </c>
      <c r="O203" s="581">
        <v>0</v>
      </c>
      <c r="P203" s="581">
        <v>0</v>
      </c>
      <c r="Q203" s="581">
        <v>0</v>
      </c>
      <c r="R203" s="581">
        <v>0</v>
      </c>
      <c r="S203" s="581">
        <v>0</v>
      </c>
      <c r="T203" s="581">
        <v>0</v>
      </c>
      <c r="U203" s="581">
        <v>0</v>
      </c>
      <c r="V203" s="581">
        <v>0</v>
      </c>
      <c r="W203" s="581">
        <v>0</v>
      </c>
      <c r="X203" s="581">
        <v>0</v>
      </c>
      <c r="Y203" s="581">
        <v>17</v>
      </c>
      <c r="Z203" s="581">
        <v>0</v>
      </c>
      <c r="AA203" s="581">
        <v>0</v>
      </c>
    </row>
    <row r="204" spans="1:27" x14ac:dyDescent="0.2">
      <c r="A204" s="581" t="s">
        <v>78</v>
      </c>
      <c r="B204" s="581" t="s">
        <v>242</v>
      </c>
      <c r="C204" s="581"/>
      <c r="D204" s="587" t="s">
        <v>234</v>
      </c>
      <c r="E204" s="584">
        <v>0</v>
      </c>
      <c r="F204" s="581">
        <v>0</v>
      </c>
      <c r="G204" s="581">
        <v>4</v>
      </c>
      <c r="H204" s="581">
        <v>3</v>
      </c>
      <c r="I204" s="581">
        <v>0</v>
      </c>
      <c r="J204" s="581">
        <v>0</v>
      </c>
      <c r="K204" s="581">
        <v>276</v>
      </c>
      <c r="L204" s="581">
        <v>0</v>
      </c>
      <c r="M204" s="581">
        <v>0</v>
      </c>
      <c r="N204" s="581">
        <v>0</v>
      </c>
      <c r="O204" s="581">
        <v>0</v>
      </c>
      <c r="P204" s="581">
        <v>0</v>
      </c>
      <c r="Q204" s="581">
        <v>0</v>
      </c>
      <c r="R204" s="581">
        <v>0</v>
      </c>
      <c r="S204" s="581">
        <v>0</v>
      </c>
      <c r="T204" s="581">
        <v>0</v>
      </c>
      <c r="U204" s="581">
        <v>0</v>
      </c>
      <c r="V204" s="581">
        <v>0</v>
      </c>
      <c r="W204" s="581">
        <v>0</v>
      </c>
      <c r="X204" s="581">
        <v>0</v>
      </c>
      <c r="Y204" s="581">
        <v>0</v>
      </c>
      <c r="Z204" s="581">
        <v>0</v>
      </c>
      <c r="AA204" s="581">
        <v>0</v>
      </c>
    </row>
    <row r="205" spans="1:27" x14ac:dyDescent="0.2">
      <c r="A205" s="581" t="s">
        <v>78</v>
      </c>
      <c r="B205" s="581" t="s">
        <v>239</v>
      </c>
      <c r="C205" s="581"/>
      <c r="D205" s="587" t="s">
        <v>235</v>
      </c>
      <c r="E205" s="584">
        <v>-16</v>
      </c>
      <c r="F205" s="581">
        <v>-22</v>
      </c>
      <c r="G205" s="581">
        <v>6048</v>
      </c>
      <c r="H205" s="581">
        <v>5</v>
      </c>
      <c r="I205" s="581">
        <v>0</v>
      </c>
      <c r="J205" s="581">
        <v>0</v>
      </c>
      <c r="K205" s="581">
        <v>0</v>
      </c>
      <c r="L205" s="581">
        <v>0</v>
      </c>
      <c r="M205" s="581">
        <v>0</v>
      </c>
      <c r="N205" s="581">
        <v>0</v>
      </c>
      <c r="O205" s="581">
        <v>-267</v>
      </c>
      <c r="P205" s="581">
        <v>-335</v>
      </c>
      <c r="Q205" s="581">
        <v>559</v>
      </c>
      <c r="R205" s="581">
        <v>0</v>
      </c>
      <c r="S205" s="581">
        <v>0</v>
      </c>
      <c r="T205" s="581">
        <v>0</v>
      </c>
      <c r="U205" s="581">
        <v>0</v>
      </c>
      <c r="V205" s="581">
        <v>0</v>
      </c>
      <c r="W205" s="581">
        <v>0</v>
      </c>
      <c r="X205" s="581">
        <v>0</v>
      </c>
      <c r="Y205" s="581">
        <v>0</v>
      </c>
      <c r="Z205" s="581">
        <v>-3386</v>
      </c>
      <c r="AA205" s="581">
        <v>0</v>
      </c>
    </row>
    <row r="206" spans="1:27" x14ac:dyDescent="0.2">
      <c r="A206" s="581" t="s">
        <v>78</v>
      </c>
      <c r="B206" s="581" t="s">
        <v>250</v>
      </c>
      <c r="C206" s="581"/>
      <c r="D206" s="587" t="s">
        <v>235</v>
      </c>
      <c r="E206" s="584">
        <v>147</v>
      </c>
      <c r="F206" s="581">
        <v>0</v>
      </c>
      <c r="G206" s="581">
        <v>0</v>
      </c>
      <c r="H206" s="581">
        <v>0</v>
      </c>
      <c r="I206" s="581">
        <v>0</v>
      </c>
      <c r="J206" s="581">
        <v>0</v>
      </c>
      <c r="K206" s="581">
        <v>0</v>
      </c>
      <c r="L206" s="581">
        <v>0</v>
      </c>
      <c r="M206" s="581">
        <v>0</v>
      </c>
      <c r="N206" s="581">
        <v>0</v>
      </c>
      <c r="O206" s="581">
        <v>0</v>
      </c>
      <c r="P206" s="581">
        <v>0</v>
      </c>
      <c r="Q206" s="581">
        <v>0</v>
      </c>
      <c r="R206" s="581">
        <v>0</v>
      </c>
      <c r="S206" s="581">
        <v>0</v>
      </c>
      <c r="T206" s="581">
        <v>0</v>
      </c>
      <c r="U206" s="581">
        <v>0</v>
      </c>
      <c r="V206" s="581">
        <v>0</v>
      </c>
      <c r="W206" s="581">
        <v>0</v>
      </c>
      <c r="X206" s="581">
        <v>0</v>
      </c>
      <c r="Y206" s="581">
        <v>0</v>
      </c>
      <c r="Z206" s="581">
        <v>0</v>
      </c>
      <c r="AA206" s="581">
        <v>0</v>
      </c>
    </row>
    <row r="207" spans="1:27" x14ac:dyDescent="0.2">
      <c r="A207" s="581" t="s">
        <v>78</v>
      </c>
      <c r="B207" s="581" t="s">
        <v>253</v>
      </c>
      <c r="C207" s="581"/>
      <c r="D207" s="587" t="s">
        <v>235</v>
      </c>
      <c r="E207" s="584">
        <v>0</v>
      </c>
      <c r="F207" s="581">
        <v>0</v>
      </c>
      <c r="G207" s="581">
        <v>0</v>
      </c>
      <c r="H207" s="581">
        <v>0</v>
      </c>
      <c r="I207" s="581">
        <v>0</v>
      </c>
      <c r="J207" s="581">
        <v>0</v>
      </c>
      <c r="K207" s="581">
        <v>0</v>
      </c>
      <c r="L207" s="581">
        <v>0</v>
      </c>
      <c r="M207" s="581">
        <v>0</v>
      </c>
      <c r="N207" s="581">
        <v>0</v>
      </c>
      <c r="O207" s="581">
        <v>509</v>
      </c>
      <c r="P207" s="581">
        <v>0</v>
      </c>
      <c r="Q207" s="581">
        <v>0</v>
      </c>
      <c r="R207" s="581">
        <v>0</v>
      </c>
      <c r="S207" s="581">
        <v>0</v>
      </c>
      <c r="T207" s="581">
        <v>0</v>
      </c>
      <c r="U207" s="581">
        <v>0</v>
      </c>
      <c r="V207" s="581">
        <v>0</v>
      </c>
      <c r="W207" s="581">
        <v>0</v>
      </c>
      <c r="X207" s="581">
        <v>0</v>
      </c>
      <c r="Y207" s="581">
        <v>0</v>
      </c>
      <c r="Z207" s="581">
        <v>0</v>
      </c>
      <c r="AA207" s="581">
        <v>0</v>
      </c>
    </row>
    <row r="208" spans="1:27" x14ac:dyDescent="0.2">
      <c r="A208" s="581" t="s">
        <v>78</v>
      </c>
      <c r="B208" s="581" t="s">
        <v>241</v>
      </c>
      <c r="C208" s="581"/>
      <c r="D208" s="587" t="s">
        <v>235</v>
      </c>
      <c r="E208" s="584">
        <v>0</v>
      </c>
      <c r="F208" s="581">
        <v>0</v>
      </c>
      <c r="G208" s="581">
        <v>3466</v>
      </c>
      <c r="H208" s="581">
        <v>669</v>
      </c>
      <c r="I208" s="581">
        <v>0</v>
      </c>
      <c r="J208" s="581">
        <v>0</v>
      </c>
      <c r="K208" s="581">
        <v>0</v>
      </c>
      <c r="L208" s="581">
        <v>0</v>
      </c>
      <c r="M208" s="581">
        <v>0</v>
      </c>
      <c r="N208" s="581">
        <v>0</v>
      </c>
      <c r="O208" s="581">
        <v>0</v>
      </c>
      <c r="P208" s="581">
        <v>0</v>
      </c>
      <c r="Q208" s="581">
        <v>1213</v>
      </c>
      <c r="R208" s="581">
        <v>0</v>
      </c>
      <c r="S208" s="581">
        <v>0</v>
      </c>
      <c r="T208" s="581">
        <v>0</v>
      </c>
      <c r="U208" s="581">
        <v>0</v>
      </c>
      <c r="V208" s="581">
        <v>0</v>
      </c>
      <c r="W208" s="581">
        <v>0</v>
      </c>
      <c r="X208" s="581">
        <v>0</v>
      </c>
      <c r="Y208" s="581">
        <v>0</v>
      </c>
      <c r="Z208" s="581">
        <v>0</v>
      </c>
      <c r="AA208" s="581">
        <v>0</v>
      </c>
    </row>
    <row r="209" spans="1:27" x14ac:dyDescent="0.2">
      <c r="A209" s="581" t="s">
        <v>78</v>
      </c>
      <c r="B209" s="581" t="s">
        <v>242</v>
      </c>
      <c r="C209" s="581"/>
      <c r="D209" s="587" t="s">
        <v>235</v>
      </c>
      <c r="E209" s="584">
        <v>0</v>
      </c>
      <c r="F209" s="581">
        <v>0</v>
      </c>
      <c r="G209" s="581">
        <v>46</v>
      </c>
      <c r="H209" s="581">
        <v>1</v>
      </c>
      <c r="I209" s="581">
        <v>0</v>
      </c>
      <c r="J209" s="581">
        <v>0</v>
      </c>
      <c r="K209" s="581">
        <v>0</v>
      </c>
      <c r="L209" s="581">
        <v>0</v>
      </c>
      <c r="M209" s="581">
        <v>0</v>
      </c>
      <c r="N209" s="581">
        <v>0</v>
      </c>
      <c r="O209" s="581">
        <v>0</v>
      </c>
      <c r="P209" s="581">
        <v>0</v>
      </c>
      <c r="Q209" s="581">
        <v>0</v>
      </c>
      <c r="R209" s="581">
        <v>0</v>
      </c>
      <c r="S209" s="581">
        <v>0</v>
      </c>
      <c r="T209" s="581">
        <v>0</v>
      </c>
      <c r="U209" s="581">
        <v>0</v>
      </c>
      <c r="V209" s="581">
        <v>0</v>
      </c>
      <c r="W209" s="581">
        <v>0</v>
      </c>
      <c r="X209" s="581">
        <v>0</v>
      </c>
      <c r="Y209" s="581">
        <v>0</v>
      </c>
      <c r="Z209" s="581">
        <v>0</v>
      </c>
      <c r="AA209" s="581">
        <v>0</v>
      </c>
    </row>
    <row r="210" spans="1:27" x14ac:dyDescent="0.2">
      <c r="A210" s="581" t="s">
        <v>78</v>
      </c>
      <c r="B210" s="581" t="s">
        <v>239</v>
      </c>
      <c r="C210" s="581"/>
      <c r="D210" s="587" t="s">
        <v>236</v>
      </c>
      <c r="E210" s="584">
        <v>16</v>
      </c>
      <c r="F210" s="581">
        <v>22</v>
      </c>
      <c r="G210" s="581">
        <v>3022</v>
      </c>
      <c r="H210" s="581">
        <v>8</v>
      </c>
      <c r="I210" s="581">
        <v>0</v>
      </c>
      <c r="J210" s="581">
        <v>0</v>
      </c>
      <c r="K210" s="581">
        <v>2656</v>
      </c>
      <c r="L210" s="581">
        <v>0</v>
      </c>
      <c r="M210" s="581">
        <v>0</v>
      </c>
      <c r="N210" s="581">
        <v>0</v>
      </c>
      <c r="O210" s="581">
        <v>273</v>
      </c>
      <c r="P210" s="581">
        <v>315</v>
      </c>
      <c r="Q210" s="581">
        <v>-559</v>
      </c>
      <c r="R210" s="581">
        <v>0</v>
      </c>
      <c r="S210" s="581">
        <v>0</v>
      </c>
      <c r="T210" s="581">
        <v>0</v>
      </c>
      <c r="U210" s="581">
        <v>0</v>
      </c>
      <c r="V210" s="581">
        <v>0</v>
      </c>
      <c r="W210" s="581">
        <v>0</v>
      </c>
      <c r="X210" s="581">
        <v>0</v>
      </c>
      <c r="Y210" s="581">
        <v>355</v>
      </c>
      <c r="Z210" s="581">
        <v>-710</v>
      </c>
      <c r="AA210" s="581">
        <v>0</v>
      </c>
    </row>
    <row r="211" spans="1:27" x14ac:dyDescent="0.2">
      <c r="A211" s="581" t="s">
        <v>78</v>
      </c>
      <c r="B211" s="581" t="s">
        <v>250</v>
      </c>
      <c r="C211" s="581"/>
      <c r="D211" s="587" t="s">
        <v>236</v>
      </c>
      <c r="E211" s="584">
        <v>24</v>
      </c>
      <c r="F211" s="581">
        <v>0</v>
      </c>
      <c r="G211" s="581">
        <v>0</v>
      </c>
      <c r="H211" s="581">
        <v>0</v>
      </c>
      <c r="I211" s="581">
        <v>0</v>
      </c>
      <c r="J211" s="581">
        <v>0</v>
      </c>
      <c r="K211" s="581">
        <v>0</v>
      </c>
      <c r="L211" s="581">
        <v>0</v>
      </c>
      <c r="M211" s="581">
        <v>0</v>
      </c>
      <c r="N211" s="581">
        <v>0</v>
      </c>
      <c r="O211" s="581">
        <v>0</v>
      </c>
      <c r="P211" s="581">
        <v>0</v>
      </c>
      <c r="Q211" s="581">
        <v>0</v>
      </c>
      <c r="R211" s="581">
        <v>0</v>
      </c>
      <c r="S211" s="581">
        <v>0</v>
      </c>
      <c r="T211" s="581">
        <v>0</v>
      </c>
      <c r="U211" s="581">
        <v>0</v>
      </c>
      <c r="V211" s="581">
        <v>0</v>
      </c>
      <c r="W211" s="581">
        <v>0</v>
      </c>
      <c r="X211" s="581">
        <v>0</v>
      </c>
      <c r="Y211" s="581">
        <v>0</v>
      </c>
      <c r="Z211" s="581">
        <v>0</v>
      </c>
      <c r="AA211" s="581">
        <v>0</v>
      </c>
    </row>
    <row r="212" spans="1:27" x14ac:dyDescent="0.2">
      <c r="A212" s="581" t="s">
        <v>78</v>
      </c>
      <c r="B212" s="581" t="s">
        <v>253</v>
      </c>
      <c r="C212" s="581"/>
      <c r="D212" s="587" t="s">
        <v>236</v>
      </c>
      <c r="E212" s="584">
        <v>0</v>
      </c>
      <c r="F212" s="581">
        <v>0</v>
      </c>
      <c r="G212" s="581">
        <v>0</v>
      </c>
      <c r="H212" s="581">
        <v>0</v>
      </c>
      <c r="I212" s="581">
        <v>0</v>
      </c>
      <c r="J212" s="581">
        <v>0</v>
      </c>
      <c r="K212" s="581">
        <v>0</v>
      </c>
      <c r="L212" s="581">
        <v>0</v>
      </c>
      <c r="M212" s="581">
        <v>0</v>
      </c>
      <c r="N212" s="581">
        <v>0</v>
      </c>
      <c r="O212" s="581">
        <v>270</v>
      </c>
      <c r="P212" s="581">
        <v>0</v>
      </c>
      <c r="Q212" s="581">
        <v>0</v>
      </c>
      <c r="R212" s="581">
        <v>0</v>
      </c>
      <c r="S212" s="581">
        <v>0</v>
      </c>
      <c r="T212" s="581">
        <v>0</v>
      </c>
      <c r="U212" s="581">
        <v>0</v>
      </c>
      <c r="V212" s="581">
        <v>0</v>
      </c>
      <c r="W212" s="581">
        <v>0</v>
      </c>
      <c r="X212" s="581">
        <v>0</v>
      </c>
      <c r="Y212" s="581">
        <v>0</v>
      </c>
      <c r="Z212" s="581">
        <v>0</v>
      </c>
      <c r="AA212" s="581">
        <v>0</v>
      </c>
    </row>
    <row r="213" spans="1:27" x14ac:dyDescent="0.2">
      <c r="A213" s="581" t="s">
        <v>78</v>
      </c>
      <c r="B213" s="581" t="s">
        <v>241</v>
      </c>
      <c r="C213" s="581"/>
      <c r="D213" s="587" t="s">
        <v>236</v>
      </c>
      <c r="E213" s="584">
        <v>0</v>
      </c>
      <c r="F213" s="581">
        <v>0</v>
      </c>
      <c r="G213" s="581">
        <v>-3069</v>
      </c>
      <c r="H213" s="581">
        <v>525</v>
      </c>
      <c r="I213" s="581">
        <v>0</v>
      </c>
      <c r="J213" s="581">
        <v>0</v>
      </c>
      <c r="K213" s="581">
        <v>23279</v>
      </c>
      <c r="L213" s="581">
        <v>0</v>
      </c>
      <c r="M213" s="581">
        <v>0</v>
      </c>
      <c r="N213" s="581">
        <v>0</v>
      </c>
      <c r="O213" s="581">
        <v>0</v>
      </c>
      <c r="P213" s="581">
        <v>0</v>
      </c>
      <c r="Q213" s="581">
        <v>-1213</v>
      </c>
      <c r="R213" s="581">
        <v>0</v>
      </c>
      <c r="S213" s="581">
        <v>0</v>
      </c>
      <c r="T213" s="581">
        <v>0</v>
      </c>
      <c r="U213" s="581">
        <v>0</v>
      </c>
      <c r="V213" s="581">
        <v>0</v>
      </c>
      <c r="W213" s="581">
        <v>0</v>
      </c>
      <c r="X213" s="581">
        <v>0</v>
      </c>
      <c r="Y213" s="581">
        <v>17</v>
      </c>
      <c r="Z213" s="581">
        <v>0</v>
      </c>
      <c r="AA213" s="581">
        <v>0</v>
      </c>
    </row>
    <row r="214" spans="1:27" x14ac:dyDescent="0.2">
      <c r="A214" s="581" t="s">
        <v>78</v>
      </c>
      <c r="B214" s="581" t="s">
        <v>242</v>
      </c>
      <c r="C214" s="581"/>
      <c r="D214" s="587" t="s">
        <v>236</v>
      </c>
      <c r="E214" s="584">
        <v>0</v>
      </c>
      <c r="F214" s="581">
        <v>0</v>
      </c>
      <c r="G214" s="581">
        <v>-42</v>
      </c>
      <c r="H214" s="581">
        <v>2</v>
      </c>
      <c r="I214" s="581">
        <v>0</v>
      </c>
      <c r="J214" s="581">
        <v>0</v>
      </c>
      <c r="K214" s="581">
        <v>276</v>
      </c>
      <c r="L214" s="581">
        <v>0</v>
      </c>
      <c r="M214" s="581">
        <v>0</v>
      </c>
      <c r="N214" s="581">
        <v>0</v>
      </c>
      <c r="O214" s="581">
        <v>0</v>
      </c>
      <c r="P214" s="581">
        <v>0</v>
      </c>
      <c r="Q214" s="581">
        <v>0</v>
      </c>
      <c r="R214" s="581">
        <v>0</v>
      </c>
      <c r="S214" s="581">
        <v>0</v>
      </c>
      <c r="T214" s="581">
        <v>0</v>
      </c>
      <c r="U214" s="581">
        <v>0</v>
      </c>
      <c r="V214" s="581">
        <v>0</v>
      </c>
      <c r="W214" s="581">
        <v>0</v>
      </c>
      <c r="X214" s="581">
        <v>0</v>
      </c>
      <c r="Y214" s="581">
        <v>0</v>
      </c>
      <c r="Z214" s="581">
        <v>0</v>
      </c>
      <c r="AA214" s="581">
        <v>0</v>
      </c>
    </row>
    <row r="215" spans="1:27" x14ac:dyDescent="0.2">
      <c r="A215" s="581" t="s">
        <v>78</v>
      </c>
      <c r="B215" s="581" t="s">
        <v>244</v>
      </c>
      <c r="C215" s="581" t="s">
        <v>243</v>
      </c>
      <c r="D215" s="587" t="s">
        <v>234</v>
      </c>
      <c r="E215" s="584">
        <v>0</v>
      </c>
      <c r="F215" s="581">
        <v>0</v>
      </c>
      <c r="G215" s="581">
        <v>423</v>
      </c>
      <c r="H215" s="581">
        <v>0</v>
      </c>
      <c r="I215" s="581">
        <v>0</v>
      </c>
      <c r="J215" s="581">
        <v>272</v>
      </c>
      <c r="K215" s="581">
        <v>0</v>
      </c>
      <c r="L215" s="581">
        <v>0</v>
      </c>
      <c r="M215" s="581">
        <v>0</v>
      </c>
      <c r="N215" s="581">
        <v>0</v>
      </c>
      <c r="O215" s="581">
        <v>0</v>
      </c>
      <c r="P215" s="581">
        <v>0</v>
      </c>
      <c r="Q215" s="581">
        <v>1</v>
      </c>
      <c r="R215" s="581">
        <v>0</v>
      </c>
      <c r="S215" s="581">
        <v>0</v>
      </c>
      <c r="T215" s="581">
        <v>0</v>
      </c>
      <c r="U215" s="581">
        <v>0</v>
      </c>
      <c r="V215" s="581">
        <v>0</v>
      </c>
      <c r="W215" s="581">
        <v>0</v>
      </c>
      <c r="X215" s="581">
        <v>0</v>
      </c>
      <c r="Y215" s="581">
        <v>0</v>
      </c>
      <c r="Z215" s="581">
        <v>0</v>
      </c>
      <c r="AA215" s="581">
        <v>0</v>
      </c>
    </row>
    <row r="216" spans="1:27" x14ac:dyDescent="0.2">
      <c r="A216" s="581" t="s">
        <v>78</v>
      </c>
      <c r="B216" s="581" t="s">
        <v>240</v>
      </c>
      <c r="C216" s="581" t="s">
        <v>243</v>
      </c>
      <c r="D216" s="587" t="s">
        <v>234</v>
      </c>
      <c r="E216" s="584">
        <v>0</v>
      </c>
      <c r="F216" s="581">
        <v>0</v>
      </c>
      <c r="G216" s="581">
        <v>62</v>
      </c>
      <c r="H216" s="581">
        <v>0</v>
      </c>
      <c r="I216" s="581">
        <v>0</v>
      </c>
      <c r="J216" s="581">
        <v>41</v>
      </c>
      <c r="K216" s="581">
        <v>0</v>
      </c>
      <c r="L216" s="581">
        <v>0</v>
      </c>
      <c r="M216" s="581">
        <v>0</v>
      </c>
      <c r="N216" s="581">
        <v>0</v>
      </c>
      <c r="O216" s="581">
        <v>56</v>
      </c>
      <c r="P216" s="581">
        <v>0</v>
      </c>
      <c r="Q216" s="581">
        <v>0</v>
      </c>
      <c r="R216" s="581">
        <v>0</v>
      </c>
      <c r="S216" s="581">
        <v>0</v>
      </c>
      <c r="T216" s="581">
        <v>0</v>
      </c>
      <c r="U216" s="581">
        <v>0</v>
      </c>
      <c r="V216" s="581">
        <v>0</v>
      </c>
      <c r="W216" s="581">
        <v>0</v>
      </c>
      <c r="X216" s="581">
        <v>0</v>
      </c>
      <c r="Y216" s="581">
        <v>0</v>
      </c>
      <c r="Z216" s="581">
        <v>0</v>
      </c>
      <c r="AA216" s="581">
        <v>0</v>
      </c>
    </row>
    <row r="217" spans="1:27" x14ac:dyDescent="0.2">
      <c r="A217" s="581" t="s">
        <v>78</v>
      </c>
      <c r="B217" s="581" t="s">
        <v>244</v>
      </c>
      <c r="C217" s="581" t="s">
        <v>243</v>
      </c>
      <c r="D217" s="587" t="s">
        <v>235</v>
      </c>
      <c r="E217" s="584">
        <v>0</v>
      </c>
      <c r="F217" s="581">
        <v>0</v>
      </c>
      <c r="G217" s="581">
        <v>390</v>
      </c>
      <c r="H217" s="581">
        <v>0</v>
      </c>
      <c r="I217" s="581">
        <v>0</v>
      </c>
      <c r="J217" s="581">
        <v>0</v>
      </c>
      <c r="K217" s="581">
        <v>0</v>
      </c>
      <c r="L217" s="581">
        <v>0</v>
      </c>
      <c r="M217" s="581">
        <v>0</v>
      </c>
      <c r="N217" s="581">
        <v>0</v>
      </c>
      <c r="O217" s="581">
        <v>0</v>
      </c>
      <c r="P217" s="581">
        <v>0</v>
      </c>
      <c r="Q217" s="581">
        <v>1</v>
      </c>
      <c r="R217" s="581">
        <v>0</v>
      </c>
      <c r="S217" s="581">
        <v>0</v>
      </c>
      <c r="T217" s="581">
        <v>0</v>
      </c>
      <c r="U217" s="581">
        <v>0</v>
      </c>
      <c r="V217" s="581">
        <v>0</v>
      </c>
      <c r="W217" s="581">
        <v>0</v>
      </c>
      <c r="X217" s="581">
        <v>0</v>
      </c>
      <c r="Y217" s="581">
        <v>0</v>
      </c>
      <c r="Z217" s="581">
        <v>0</v>
      </c>
      <c r="AA217" s="581">
        <v>0</v>
      </c>
    </row>
    <row r="218" spans="1:27" x14ac:dyDescent="0.2">
      <c r="A218" s="581" t="s">
        <v>78</v>
      </c>
      <c r="B218" s="581" t="s">
        <v>240</v>
      </c>
      <c r="C218" s="581" t="s">
        <v>243</v>
      </c>
      <c r="D218" s="587" t="s">
        <v>235</v>
      </c>
      <c r="E218" s="584">
        <v>0</v>
      </c>
      <c r="F218" s="581">
        <v>0</v>
      </c>
      <c r="G218" s="581">
        <v>60</v>
      </c>
      <c r="H218" s="581">
        <v>0</v>
      </c>
      <c r="I218" s="581">
        <v>0</v>
      </c>
      <c r="J218" s="581">
        <v>0</v>
      </c>
      <c r="K218" s="581">
        <v>0</v>
      </c>
      <c r="L218" s="581">
        <v>0</v>
      </c>
      <c r="M218" s="581">
        <v>0</v>
      </c>
      <c r="N218" s="581">
        <v>0</v>
      </c>
      <c r="O218" s="581">
        <v>56</v>
      </c>
      <c r="P218" s="581">
        <v>0</v>
      </c>
      <c r="Q218" s="581">
        <v>0</v>
      </c>
      <c r="R218" s="581">
        <v>0</v>
      </c>
      <c r="S218" s="581">
        <v>0</v>
      </c>
      <c r="T218" s="581">
        <v>0</v>
      </c>
      <c r="U218" s="581">
        <v>0</v>
      </c>
      <c r="V218" s="581">
        <v>0</v>
      </c>
      <c r="W218" s="581">
        <v>0</v>
      </c>
      <c r="X218" s="581">
        <v>0</v>
      </c>
      <c r="Y218" s="581">
        <v>0</v>
      </c>
      <c r="Z218" s="581">
        <v>0</v>
      </c>
      <c r="AA218" s="581">
        <v>0</v>
      </c>
    </row>
    <row r="219" spans="1:27" x14ac:dyDescent="0.2">
      <c r="A219" s="581" t="s">
        <v>78</v>
      </c>
      <c r="B219" s="581" t="s">
        <v>244</v>
      </c>
      <c r="C219" s="581" t="s">
        <v>243</v>
      </c>
      <c r="D219" s="587" t="s">
        <v>236</v>
      </c>
      <c r="E219" s="584">
        <v>0</v>
      </c>
      <c r="F219" s="581">
        <v>0</v>
      </c>
      <c r="G219" s="581">
        <v>33</v>
      </c>
      <c r="H219" s="581">
        <v>0</v>
      </c>
      <c r="I219" s="581">
        <v>0</v>
      </c>
      <c r="J219" s="581">
        <v>272</v>
      </c>
      <c r="K219" s="581">
        <v>0</v>
      </c>
      <c r="L219" s="581">
        <v>0</v>
      </c>
      <c r="M219" s="581">
        <v>0</v>
      </c>
      <c r="N219" s="581">
        <v>0</v>
      </c>
      <c r="O219" s="581">
        <v>0</v>
      </c>
      <c r="P219" s="581">
        <v>0</v>
      </c>
      <c r="Q219" s="581">
        <v>0</v>
      </c>
      <c r="R219" s="581">
        <v>0</v>
      </c>
      <c r="S219" s="581">
        <v>0</v>
      </c>
      <c r="T219" s="581">
        <v>0</v>
      </c>
      <c r="U219" s="581">
        <v>0</v>
      </c>
      <c r="V219" s="581">
        <v>0</v>
      </c>
      <c r="W219" s="581">
        <v>0</v>
      </c>
      <c r="X219" s="581">
        <v>0</v>
      </c>
      <c r="Y219" s="581">
        <v>0</v>
      </c>
      <c r="Z219" s="581">
        <v>0</v>
      </c>
      <c r="AA219" s="581">
        <v>0</v>
      </c>
    </row>
    <row r="220" spans="1:27" x14ac:dyDescent="0.2">
      <c r="A220" s="581" t="s">
        <v>78</v>
      </c>
      <c r="B220" s="581" t="s">
        <v>240</v>
      </c>
      <c r="C220" s="581" t="s">
        <v>243</v>
      </c>
      <c r="D220" s="587" t="s">
        <v>236</v>
      </c>
      <c r="E220" s="584">
        <v>0</v>
      </c>
      <c r="F220" s="581">
        <v>0</v>
      </c>
      <c r="G220" s="581">
        <v>2</v>
      </c>
      <c r="H220" s="581">
        <v>0</v>
      </c>
      <c r="I220" s="581">
        <v>0</v>
      </c>
      <c r="J220" s="581">
        <v>41</v>
      </c>
      <c r="K220" s="581">
        <v>0</v>
      </c>
      <c r="L220" s="581">
        <v>0</v>
      </c>
      <c r="M220" s="581">
        <v>0</v>
      </c>
      <c r="N220" s="581">
        <v>0</v>
      </c>
      <c r="O220" s="581">
        <v>0</v>
      </c>
      <c r="P220" s="581">
        <v>0</v>
      </c>
      <c r="Q220" s="581">
        <v>0</v>
      </c>
      <c r="R220" s="581">
        <v>0</v>
      </c>
      <c r="S220" s="581">
        <v>0</v>
      </c>
      <c r="T220" s="581">
        <v>0</v>
      </c>
      <c r="U220" s="581">
        <v>0</v>
      </c>
      <c r="V220" s="581">
        <v>0</v>
      </c>
      <c r="W220" s="581">
        <v>0</v>
      </c>
      <c r="X220" s="581">
        <v>0</v>
      </c>
      <c r="Y220" s="581">
        <v>0</v>
      </c>
      <c r="Z220" s="581">
        <v>0</v>
      </c>
      <c r="AA220" s="581">
        <v>0</v>
      </c>
    </row>
    <row r="221" spans="1:27" x14ac:dyDescent="0.2">
      <c r="A221" s="581" t="s">
        <v>238</v>
      </c>
      <c r="B221" s="581" t="s">
        <v>241</v>
      </c>
      <c r="C221" s="581"/>
      <c r="D221" s="587" t="s">
        <v>234</v>
      </c>
      <c r="E221" s="584">
        <v>0</v>
      </c>
      <c r="F221" s="581">
        <v>0</v>
      </c>
      <c r="G221" s="581">
        <v>117</v>
      </c>
      <c r="H221" s="581">
        <v>1051</v>
      </c>
      <c r="I221" s="581">
        <v>0</v>
      </c>
      <c r="J221" s="581">
        <v>0</v>
      </c>
      <c r="K221" s="581">
        <v>19281</v>
      </c>
      <c r="L221" s="581">
        <v>0</v>
      </c>
      <c r="M221" s="581">
        <v>0</v>
      </c>
      <c r="N221" s="581">
        <v>0</v>
      </c>
      <c r="O221" s="581">
        <v>0</v>
      </c>
      <c r="P221" s="581">
        <v>0</v>
      </c>
      <c r="Q221" s="581">
        <v>0</v>
      </c>
      <c r="R221" s="581">
        <v>0</v>
      </c>
      <c r="S221" s="581">
        <v>0</v>
      </c>
      <c r="T221" s="581">
        <v>0</v>
      </c>
      <c r="U221" s="581">
        <v>0</v>
      </c>
      <c r="V221" s="581">
        <v>0</v>
      </c>
      <c r="W221" s="581">
        <v>0</v>
      </c>
      <c r="X221" s="581">
        <v>0</v>
      </c>
      <c r="Y221" s="581">
        <v>0</v>
      </c>
      <c r="Z221" s="581">
        <v>0</v>
      </c>
      <c r="AA221" s="581">
        <v>0</v>
      </c>
    </row>
    <row r="222" spans="1:27" x14ac:dyDescent="0.2">
      <c r="A222" s="581" t="s">
        <v>238</v>
      </c>
      <c r="B222" s="581" t="s">
        <v>241</v>
      </c>
      <c r="C222" s="581"/>
      <c r="D222" s="587" t="s">
        <v>235</v>
      </c>
      <c r="E222" s="584">
        <v>0</v>
      </c>
      <c r="F222" s="581">
        <v>0</v>
      </c>
      <c r="G222" s="581">
        <v>2162</v>
      </c>
      <c r="H222" s="581">
        <v>618</v>
      </c>
      <c r="I222" s="581">
        <v>0</v>
      </c>
      <c r="J222" s="581">
        <v>0</v>
      </c>
      <c r="K222" s="581">
        <v>0</v>
      </c>
      <c r="L222" s="581">
        <v>0</v>
      </c>
      <c r="M222" s="581">
        <v>0</v>
      </c>
      <c r="N222" s="581">
        <v>0</v>
      </c>
      <c r="O222" s="581">
        <v>0</v>
      </c>
      <c r="P222" s="581">
        <v>0</v>
      </c>
      <c r="Q222" s="581">
        <v>969</v>
      </c>
      <c r="R222" s="581">
        <v>0</v>
      </c>
      <c r="S222" s="581">
        <v>0</v>
      </c>
      <c r="T222" s="581">
        <v>0</v>
      </c>
      <c r="U222" s="581">
        <v>0</v>
      </c>
      <c r="V222" s="581">
        <v>0</v>
      </c>
      <c r="W222" s="581">
        <v>0</v>
      </c>
      <c r="X222" s="581">
        <v>0</v>
      </c>
      <c r="Y222" s="581">
        <v>0</v>
      </c>
      <c r="Z222" s="581">
        <v>0</v>
      </c>
      <c r="AA222" s="581">
        <v>0</v>
      </c>
    </row>
    <row r="223" spans="1:27" x14ac:dyDescent="0.2">
      <c r="A223" s="581" t="s">
        <v>238</v>
      </c>
      <c r="B223" s="581" t="s">
        <v>241</v>
      </c>
      <c r="C223" s="581"/>
      <c r="D223" s="587" t="s">
        <v>236</v>
      </c>
      <c r="E223" s="584">
        <v>0</v>
      </c>
      <c r="F223" s="581">
        <v>0</v>
      </c>
      <c r="G223" s="581">
        <v>-2045</v>
      </c>
      <c r="H223" s="581">
        <v>433</v>
      </c>
      <c r="I223" s="581">
        <v>0</v>
      </c>
      <c r="J223" s="581">
        <v>0</v>
      </c>
      <c r="K223" s="581">
        <v>19281</v>
      </c>
      <c r="L223" s="581">
        <v>0</v>
      </c>
      <c r="M223" s="581">
        <v>0</v>
      </c>
      <c r="N223" s="581">
        <v>0</v>
      </c>
      <c r="O223" s="581">
        <v>0</v>
      </c>
      <c r="P223" s="581">
        <v>0</v>
      </c>
      <c r="Q223" s="581">
        <v>-969</v>
      </c>
      <c r="R223" s="581">
        <v>0</v>
      </c>
      <c r="S223" s="581">
        <v>0</v>
      </c>
      <c r="T223" s="581">
        <v>0</v>
      </c>
      <c r="U223" s="581">
        <v>0</v>
      </c>
      <c r="V223" s="581">
        <v>0</v>
      </c>
      <c r="W223" s="581">
        <v>0</v>
      </c>
      <c r="X223" s="581">
        <v>0</v>
      </c>
      <c r="Y223" s="581">
        <v>0</v>
      </c>
      <c r="Z223" s="581">
        <v>0</v>
      </c>
      <c r="AA223" s="581">
        <v>0</v>
      </c>
    </row>
    <row r="224" spans="1:27" x14ac:dyDescent="0.2">
      <c r="A224" s="581" t="s">
        <v>85</v>
      </c>
      <c r="B224" s="581" t="s">
        <v>239</v>
      </c>
      <c r="C224" s="581"/>
      <c r="D224" s="587" t="s">
        <v>234</v>
      </c>
      <c r="E224" s="584">
        <v>0</v>
      </c>
      <c r="F224" s="581">
        <v>31</v>
      </c>
      <c r="G224" s="581">
        <v>15390</v>
      </c>
      <c r="H224" s="581">
        <v>0</v>
      </c>
      <c r="I224" s="581">
        <v>0</v>
      </c>
      <c r="J224" s="581">
        <v>0</v>
      </c>
      <c r="K224" s="581">
        <v>0</v>
      </c>
      <c r="L224" s="581">
        <v>0</v>
      </c>
      <c r="M224" s="581">
        <v>0</v>
      </c>
      <c r="N224" s="581">
        <v>0</v>
      </c>
      <c r="O224" s="581">
        <v>327</v>
      </c>
      <c r="P224" s="581">
        <v>318</v>
      </c>
      <c r="Q224" s="581">
        <v>0</v>
      </c>
      <c r="R224" s="581">
        <v>0</v>
      </c>
      <c r="S224" s="581">
        <v>-26</v>
      </c>
      <c r="T224" s="581">
        <v>0</v>
      </c>
      <c r="U224" s="581">
        <v>0</v>
      </c>
      <c r="V224" s="581">
        <v>0</v>
      </c>
      <c r="W224" s="581">
        <v>0</v>
      </c>
      <c r="X224" s="581">
        <v>0</v>
      </c>
      <c r="Y224" s="581">
        <v>359</v>
      </c>
      <c r="Z224" s="581">
        <v>0</v>
      </c>
      <c r="AA224" s="581">
        <v>0</v>
      </c>
    </row>
    <row r="225" spans="1:27" x14ac:dyDescent="0.2">
      <c r="A225" s="581" t="s">
        <v>85</v>
      </c>
      <c r="B225" s="581" t="s">
        <v>241</v>
      </c>
      <c r="C225" s="581"/>
      <c r="D225" s="587" t="s">
        <v>234</v>
      </c>
      <c r="E225" s="584">
        <v>0</v>
      </c>
      <c r="F225" s="581">
        <v>0</v>
      </c>
      <c r="G225" s="581">
        <v>610</v>
      </c>
      <c r="H225" s="581">
        <v>0</v>
      </c>
      <c r="I225" s="581">
        <v>0</v>
      </c>
      <c r="J225" s="581">
        <v>0</v>
      </c>
      <c r="K225" s="581">
        <v>0</v>
      </c>
      <c r="L225" s="581">
        <v>0</v>
      </c>
      <c r="M225" s="581">
        <v>0</v>
      </c>
      <c r="N225" s="581">
        <v>0</v>
      </c>
      <c r="O225" s="581">
        <v>0</v>
      </c>
      <c r="P225" s="581">
        <v>2</v>
      </c>
      <c r="Q225" s="581">
        <v>0</v>
      </c>
      <c r="R225" s="581">
        <v>0</v>
      </c>
      <c r="S225" s="581">
        <v>0</v>
      </c>
      <c r="T225" s="581">
        <v>0</v>
      </c>
      <c r="U225" s="581">
        <v>0</v>
      </c>
      <c r="V225" s="581">
        <v>0</v>
      </c>
      <c r="W225" s="581">
        <v>0</v>
      </c>
      <c r="X225" s="581">
        <v>0</v>
      </c>
      <c r="Y225" s="581">
        <v>36</v>
      </c>
      <c r="Z225" s="581">
        <v>0</v>
      </c>
      <c r="AA225" s="581">
        <v>0</v>
      </c>
    </row>
    <row r="226" spans="1:27" x14ac:dyDescent="0.2">
      <c r="A226" s="581" t="s">
        <v>85</v>
      </c>
      <c r="B226" s="581" t="s">
        <v>239</v>
      </c>
      <c r="C226" s="581"/>
      <c r="D226" s="587" t="s">
        <v>235</v>
      </c>
      <c r="E226" s="584">
        <v>-61</v>
      </c>
      <c r="F226" s="581">
        <v>-94</v>
      </c>
      <c r="G226" s="581">
        <v>7471</v>
      </c>
      <c r="H226" s="581">
        <v>0</v>
      </c>
      <c r="I226" s="581">
        <v>0</v>
      </c>
      <c r="J226" s="581">
        <v>0</v>
      </c>
      <c r="K226" s="581">
        <v>0</v>
      </c>
      <c r="L226" s="581">
        <v>0</v>
      </c>
      <c r="M226" s="581">
        <v>0</v>
      </c>
      <c r="N226" s="581">
        <v>0</v>
      </c>
      <c r="O226" s="581">
        <v>-121</v>
      </c>
      <c r="P226" s="581">
        <v>274</v>
      </c>
      <c r="Q226" s="581">
        <v>86</v>
      </c>
      <c r="R226" s="581">
        <v>0</v>
      </c>
      <c r="S226" s="581">
        <v>-32</v>
      </c>
      <c r="T226" s="581">
        <v>0</v>
      </c>
      <c r="U226" s="581">
        <v>0</v>
      </c>
      <c r="V226" s="581">
        <v>0</v>
      </c>
      <c r="W226" s="581">
        <v>0</v>
      </c>
      <c r="X226" s="581">
        <v>0</v>
      </c>
      <c r="Y226" s="581">
        <v>0</v>
      </c>
      <c r="Z226" s="581">
        <v>10</v>
      </c>
      <c r="AA226" s="581">
        <v>5</v>
      </c>
    </row>
    <row r="227" spans="1:27" x14ac:dyDescent="0.2">
      <c r="A227" s="581" t="s">
        <v>85</v>
      </c>
      <c r="B227" s="581" t="s">
        <v>241</v>
      </c>
      <c r="C227" s="581"/>
      <c r="D227" s="587" t="s">
        <v>235</v>
      </c>
      <c r="E227" s="584">
        <v>0</v>
      </c>
      <c r="F227" s="581">
        <v>0</v>
      </c>
      <c r="G227" s="581">
        <v>242</v>
      </c>
      <c r="H227" s="581">
        <v>0</v>
      </c>
      <c r="I227" s="581">
        <v>0</v>
      </c>
      <c r="J227" s="581">
        <v>0</v>
      </c>
      <c r="K227" s="581">
        <v>0</v>
      </c>
      <c r="L227" s="581">
        <v>0</v>
      </c>
      <c r="M227" s="581">
        <v>0</v>
      </c>
      <c r="N227" s="581">
        <v>0</v>
      </c>
      <c r="O227" s="581">
        <v>0</v>
      </c>
      <c r="P227" s="581">
        <v>2</v>
      </c>
      <c r="Q227" s="581">
        <v>1</v>
      </c>
      <c r="R227" s="581">
        <v>0</v>
      </c>
      <c r="S227" s="581">
        <v>0</v>
      </c>
      <c r="T227" s="581">
        <v>0</v>
      </c>
      <c r="U227" s="581">
        <v>0</v>
      </c>
      <c r="V227" s="581">
        <v>0</v>
      </c>
      <c r="W227" s="581">
        <v>0</v>
      </c>
      <c r="X227" s="581">
        <v>0</v>
      </c>
      <c r="Y227" s="581">
        <v>0</v>
      </c>
      <c r="Z227" s="581">
        <v>9</v>
      </c>
      <c r="AA227" s="581">
        <v>0</v>
      </c>
    </row>
    <row r="228" spans="1:27" x14ac:dyDescent="0.2">
      <c r="A228" s="581" t="s">
        <v>85</v>
      </c>
      <c r="B228" s="581" t="s">
        <v>239</v>
      </c>
      <c r="C228" s="581"/>
      <c r="D228" s="587" t="s">
        <v>236</v>
      </c>
      <c r="E228" s="584">
        <v>61</v>
      </c>
      <c r="F228" s="581">
        <v>125</v>
      </c>
      <c r="G228" s="581">
        <v>7919</v>
      </c>
      <c r="H228" s="581">
        <v>0</v>
      </c>
      <c r="I228" s="581">
        <v>0</v>
      </c>
      <c r="J228" s="581">
        <v>0</v>
      </c>
      <c r="K228" s="581">
        <v>0</v>
      </c>
      <c r="L228" s="581">
        <v>0</v>
      </c>
      <c r="M228" s="581">
        <v>0</v>
      </c>
      <c r="N228" s="581">
        <v>0</v>
      </c>
      <c r="O228" s="581">
        <v>448</v>
      </c>
      <c r="P228" s="581">
        <v>44</v>
      </c>
      <c r="Q228" s="581">
        <v>-86</v>
      </c>
      <c r="R228" s="581">
        <v>0</v>
      </c>
      <c r="S228" s="581">
        <v>6</v>
      </c>
      <c r="T228" s="581">
        <v>0</v>
      </c>
      <c r="U228" s="581">
        <v>0</v>
      </c>
      <c r="V228" s="581">
        <v>0</v>
      </c>
      <c r="W228" s="581">
        <v>0</v>
      </c>
      <c r="X228" s="581">
        <v>0</v>
      </c>
      <c r="Y228" s="581">
        <v>359</v>
      </c>
      <c r="Z228" s="581">
        <v>-10</v>
      </c>
      <c r="AA228" s="581">
        <v>-5</v>
      </c>
    </row>
    <row r="229" spans="1:27" x14ac:dyDescent="0.2">
      <c r="A229" s="581" t="s">
        <v>85</v>
      </c>
      <c r="B229" s="581" t="s">
        <v>241</v>
      </c>
      <c r="C229" s="581"/>
      <c r="D229" s="587" t="s">
        <v>236</v>
      </c>
      <c r="E229" s="584">
        <v>0</v>
      </c>
      <c r="F229" s="581">
        <v>0</v>
      </c>
      <c r="G229" s="581">
        <v>368</v>
      </c>
      <c r="H229" s="581">
        <v>0</v>
      </c>
      <c r="I229" s="581">
        <v>0</v>
      </c>
      <c r="J229" s="581">
        <v>0</v>
      </c>
      <c r="K229" s="581">
        <v>0</v>
      </c>
      <c r="L229" s="581">
        <v>0</v>
      </c>
      <c r="M229" s="581">
        <v>0</v>
      </c>
      <c r="N229" s="581">
        <v>0</v>
      </c>
      <c r="O229" s="581">
        <v>0</v>
      </c>
      <c r="P229" s="581">
        <v>0</v>
      </c>
      <c r="Q229" s="581">
        <v>-1</v>
      </c>
      <c r="R229" s="581">
        <v>0</v>
      </c>
      <c r="S229" s="581">
        <v>0</v>
      </c>
      <c r="T229" s="581">
        <v>0</v>
      </c>
      <c r="U229" s="581">
        <v>0</v>
      </c>
      <c r="V229" s="581">
        <v>0</v>
      </c>
      <c r="W229" s="581">
        <v>0</v>
      </c>
      <c r="X229" s="581">
        <v>0</v>
      </c>
      <c r="Y229" s="581">
        <v>36</v>
      </c>
      <c r="Z229" s="581">
        <v>-9</v>
      </c>
      <c r="AA229" s="581">
        <v>0</v>
      </c>
    </row>
    <row r="230" spans="1:27" x14ac:dyDescent="0.2">
      <c r="A230" s="581" t="s">
        <v>85</v>
      </c>
      <c r="B230" s="581" t="s">
        <v>244</v>
      </c>
      <c r="C230" s="581" t="s">
        <v>243</v>
      </c>
      <c r="D230" s="587" t="s">
        <v>234</v>
      </c>
      <c r="E230" s="584">
        <v>461</v>
      </c>
      <c r="F230" s="581">
        <v>645</v>
      </c>
      <c r="G230" s="581">
        <v>-18</v>
      </c>
      <c r="H230" s="581">
        <v>0</v>
      </c>
      <c r="I230" s="581">
        <v>0</v>
      </c>
      <c r="J230" s="581">
        <v>490</v>
      </c>
      <c r="K230" s="581">
        <v>0</v>
      </c>
      <c r="L230" s="581">
        <v>0</v>
      </c>
      <c r="M230" s="581">
        <v>0</v>
      </c>
      <c r="N230" s="581">
        <v>0</v>
      </c>
      <c r="O230" s="581">
        <v>0</v>
      </c>
      <c r="P230" s="581">
        <v>90</v>
      </c>
      <c r="Q230" s="581">
        <v>1</v>
      </c>
      <c r="R230" s="581">
        <v>0</v>
      </c>
      <c r="S230" s="581">
        <v>0</v>
      </c>
      <c r="T230" s="581">
        <v>0</v>
      </c>
      <c r="U230" s="581">
        <v>0</v>
      </c>
      <c r="V230" s="581">
        <v>0</v>
      </c>
      <c r="W230" s="581">
        <v>0</v>
      </c>
      <c r="X230" s="581">
        <v>0</v>
      </c>
      <c r="Y230" s="581">
        <v>0</v>
      </c>
      <c r="Z230" s="581">
        <v>0</v>
      </c>
      <c r="AA230" s="581">
        <v>0</v>
      </c>
    </row>
    <row r="231" spans="1:27" x14ac:dyDescent="0.2">
      <c r="A231" s="581" t="s">
        <v>85</v>
      </c>
      <c r="B231" s="581" t="s">
        <v>240</v>
      </c>
      <c r="C231" s="581" t="s">
        <v>243</v>
      </c>
      <c r="D231" s="587" t="s">
        <v>234</v>
      </c>
      <c r="E231" s="584">
        <v>0</v>
      </c>
      <c r="F231" s="581">
        <v>0</v>
      </c>
      <c r="G231" s="581">
        <v>95</v>
      </c>
      <c r="H231" s="581">
        <v>0</v>
      </c>
      <c r="I231" s="581">
        <v>0</v>
      </c>
      <c r="J231" s="581">
        <v>0</v>
      </c>
      <c r="K231" s="581">
        <v>0</v>
      </c>
      <c r="L231" s="581">
        <v>0</v>
      </c>
      <c r="M231" s="581">
        <v>0</v>
      </c>
      <c r="N231" s="581">
        <v>0</v>
      </c>
      <c r="O231" s="581">
        <v>0</v>
      </c>
      <c r="P231" s="581">
        <v>0</v>
      </c>
      <c r="Q231" s="581">
        <v>0</v>
      </c>
      <c r="R231" s="581">
        <v>0</v>
      </c>
      <c r="S231" s="581">
        <v>0</v>
      </c>
      <c r="T231" s="581">
        <v>0</v>
      </c>
      <c r="U231" s="581">
        <v>0</v>
      </c>
      <c r="V231" s="581">
        <v>0</v>
      </c>
      <c r="W231" s="581">
        <v>0</v>
      </c>
      <c r="X231" s="581">
        <v>0</v>
      </c>
      <c r="Y231" s="581">
        <v>0</v>
      </c>
      <c r="Z231" s="581">
        <v>0</v>
      </c>
      <c r="AA231" s="581">
        <v>0</v>
      </c>
    </row>
    <row r="232" spans="1:27" x14ac:dyDescent="0.2">
      <c r="A232" s="581" t="s">
        <v>85</v>
      </c>
      <c r="B232" s="581" t="s">
        <v>242</v>
      </c>
      <c r="C232" s="581" t="s">
        <v>243</v>
      </c>
      <c r="D232" s="587" t="s">
        <v>234</v>
      </c>
      <c r="E232" s="584">
        <v>0</v>
      </c>
      <c r="F232" s="581">
        <v>38</v>
      </c>
      <c r="G232" s="581">
        <v>27</v>
      </c>
      <c r="H232" s="581">
        <v>0</v>
      </c>
      <c r="I232" s="581">
        <v>0</v>
      </c>
      <c r="J232" s="581">
        <v>22</v>
      </c>
      <c r="K232" s="581">
        <v>0</v>
      </c>
      <c r="L232" s="581">
        <v>0</v>
      </c>
      <c r="M232" s="581">
        <v>0</v>
      </c>
      <c r="N232" s="581">
        <v>5</v>
      </c>
      <c r="O232" s="581">
        <v>0</v>
      </c>
      <c r="P232" s="581">
        <v>-16</v>
      </c>
      <c r="Q232" s="581">
        <v>0</v>
      </c>
      <c r="R232" s="581">
        <v>0</v>
      </c>
      <c r="S232" s="581">
        <v>0</v>
      </c>
      <c r="T232" s="581">
        <v>0</v>
      </c>
      <c r="U232" s="581">
        <v>0</v>
      </c>
      <c r="V232" s="581">
        <v>0</v>
      </c>
      <c r="W232" s="581">
        <v>0</v>
      </c>
      <c r="X232" s="581">
        <v>0</v>
      </c>
      <c r="Y232" s="581">
        <v>0</v>
      </c>
      <c r="Z232" s="581">
        <v>0</v>
      </c>
      <c r="AA232" s="581">
        <v>0</v>
      </c>
    </row>
    <row r="233" spans="1:27" x14ac:dyDescent="0.2">
      <c r="A233" s="581" t="s">
        <v>85</v>
      </c>
      <c r="B233" s="581" t="s">
        <v>244</v>
      </c>
      <c r="C233" s="581" t="s">
        <v>243</v>
      </c>
      <c r="D233" s="587" t="s">
        <v>235</v>
      </c>
      <c r="E233" s="584">
        <v>195</v>
      </c>
      <c r="F233" s="581">
        <v>254</v>
      </c>
      <c r="G233" s="581">
        <v>-17</v>
      </c>
      <c r="H233" s="581">
        <v>0</v>
      </c>
      <c r="I233" s="581">
        <v>0</v>
      </c>
      <c r="J233" s="581">
        <v>0</v>
      </c>
      <c r="K233" s="581">
        <v>0</v>
      </c>
      <c r="L233" s="581">
        <v>0</v>
      </c>
      <c r="M233" s="581">
        <v>0</v>
      </c>
      <c r="N233" s="581">
        <v>0</v>
      </c>
      <c r="O233" s="581">
        <v>0</v>
      </c>
      <c r="P233" s="581">
        <v>60</v>
      </c>
      <c r="Q233" s="581">
        <v>1</v>
      </c>
      <c r="R233" s="581">
        <v>0</v>
      </c>
      <c r="S233" s="581">
        <v>0</v>
      </c>
      <c r="T233" s="581">
        <v>0</v>
      </c>
      <c r="U233" s="581">
        <v>0</v>
      </c>
      <c r="V233" s="581">
        <v>0</v>
      </c>
      <c r="W233" s="581">
        <v>0</v>
      </c>
      <c r="X233" s="581">
        <v>0</v>
      </c>
      <c r="Y233" s="581">
        <v>0</v>
      </c>
      <c r="Z233" s="581">
        <v>0</v>
      </c>
      <c r="AA233" s="581">
        <v>0</v>
      </c>
    </row>
    <row r="234" spans="1:27" x14ac:dyDescent="0.2">
      <c r="A234" s="581" t="s">
        <v>85</v>
      </c>
      <c r="B234" s="581" t="s">
        <v>240</v>
      </c>
      <c r="C234" s="581" t="s">
        <v>243</v>
      </c>
      <c r="D234" s="587" t="s">
        <v>235</v>
      </c>
      <c r="E234" s="584">
        <v>0</v>
      </c>
      <c r="F234" s="581">
        <v>0</v>
      </c>
      <c r="G234" s="581">
        <v>56</v>
      </c>
      <c r="H234" s="581">
        <v>0</v>
      </c>
      <c r="I234" s="581">
        <v>0</v>
      </c>
      <c r="J234" s="581">
        <v>0</v>
      </c>
      <c r="K234" s="581">
        <v>0</v>
      </c>
      <c r="L234" s="581">
        <v>0</v>
      </c>
      <c r="M234" s="581">
        <v>0</v>
      </c>
      <c r="N234" s="581">
        <v>0</v>
      </c>
      <c r="O234" s="581">
        <v>0</v>
      </c>
      <c r="P234" s="581">
        <v>0</v>
      </c>
      <c r="Q234" s="581">
        <v>0</v>
      </c>
      <c r="R234" s="581">
        <v>0</v>
      </c>
      <c r="S234" s="581">
        <v>0</v>
      </c>
      <c r="T234" s="581">
        <v>0</v>
      </c>
      <c r="U234" s="581">
        <v>0</v>
      </c>
      <c r="V234" s="581">
        <v>0</v>
      </c>
      <c r="W234" s="581">
        <v>0</v>
      </c>
      <c r="X234" s="581">
        <v>0</v>
      </c>
      <c r="Y234" s="581">
        <v>0</v>
      </c>
      <c r="Z234" s="581">
        <v>0</v>
      </c>
      <c r="AA234" s="581">
        <v>0</v>
      </c>
    </row>
    <row r="235" spans="1:27" x14ac:dyDescent="0.2">
      <c r="A235" s="581" t="s">
        <v>85</v>
      </c>
      <c r="B235" s="581" t="s">
        <v>242</v>
      </c>
      <c r="C235" s="581" t="s">
        <v>243</v>
      </c>
      <c r="D235" s="587" t="s">
        <v>235</v>
      </c>
      <c r="E235" s="584">
        <v>0</v>
      </c>
      <c r="F235" s="581">
        <v>38</v>
      </c>
      <c r="G235" s="581">
        <v>0</v>
      </c>
      <c r="H235" s="581">
        <v>0</v>
      </c>
      <c r="I235" s="581">
        <v>0</v>
      </c>
      <c r="J235" s="581">
        <v>0</v>
      </c>
      <c r="K235" s="581">
        <v>0</v>
      </c>
      <c r="L235" s="581">
        <v>0</v>
      </c>
      <c r="M235" s="581">
        <v>0</v>
      </c>
      <c r="N235" s="581">
        <v>0</v>
      </c>
      <c r="O235" s="581">
        <v>0</v>
      </c>
      <c r="P235" s="581">
        <v>-16</v>
      </c>
      <c r="Q235" s="581">
        <v>0</v>
      </c>
      <c r="R235" s="581">
        <v>0</v>
      </c>
      <c r="S235" s="581">
        <v>0</v>
      </c>
      <c r="T235" s="581">
        <v>0</v>
      </c>
      <c r="U235" s="581">
        <v>0</v>
      </c>
      <c r="V235" s="581">
        <v>0</v>
      </c>
      <c r="W235" s="581">
        <v>0</v>
      </c>
      <c r="X235" s="581">
        <v>0</v>
      </c>
      <c r="Y235" s="581">
        <v>0</v>
      </c>
      <c r="Z235" s="581">
        <v>0</v>
      </c>
      <c r="AA235" s="581">
        <v>0</v>
      </c>
    </row>
    <row r="236" spans="1:27" x14ac:dyDescent="0.2">
      <c r="A236" s="581" t="s">
        <v>85</v>
      </c>
      <c r="B236" s="581" t="s">
        <v>244</v>
      </c>
      <c r="C236" s="581" t="s">
        <v>243</v>
      </c>
      <c r="D236" s="587" t="s">
        <v>236</v>
      </c>
      <c r="E236" s="584">
        <v>266</v>
      </c>
      <c r="F236" s="581">
        <v>391</v>
      </c>
      <c r="G236" s="581">
        <v>-1</v>
      </c>
      <c r="H236" s="581">
        <v>0</v>
      </c>
      <c r="I236" s="581">
        <v>0</v>
      </c>
      <c r="J236" s="581">
        <v>490</v>
      </c>
      <c r="K236" s="581">
        <v>0</v>
      </c>
      <c r="L236" s="581">
        <v>0</v>
      </c>
      <c r="M236" s="581">
        <v>0</v>
      </c>
      <c r="N236" s="581">
        <v>0</v>
      </c>
      <c r="O236" s="581">
        <v>0</v>
      </c>
      <c r="P236" s="581">
        <v>30</v>
      </c>
      <c r="Q236" s="581">
        <v>0</v>
      </c>
      <c r="R236" s="581">
        <v>0</v>
      </c>
      <c r="S236" s="581">
        <v>0</v>
      </c>
      <c r="T236" s="581">
        <v>0</v>
      </c>
      <c r="U236" s="581">
        <v>0</v>
      </c>
      <c r="V236" s="581">
        <v>0</v>
      </c>
      <c r="W236" s="581">
        <v>0</v>
      </c>
      <c r="X236" s="581">
        <v>0</v>
      </c>
      <c r="Y236" s="581">
        <v>0</v>
      </c>
      <c r="Z236" s="581">
        <v>0</v>
      </c>
      <c r="AA236" s="581">
        <v>0</v>
      </c>
    </row>
    <row r="237" spans="1:27" x14ac:dyDescent="0.2">
      <c r="A237" s="581" t="s">
        <v>85</v>
      </c>
      <c r="B237" s="581" t="s">
        <v>240</v>
      </c>
      <c r="C237" s="581" t="s">
        <v>243</v>
      </c>
      <c r="D237" s="587" t="s">
        <v>236</v>
      </c>
      <c r="E237" s="584">
        <v>0</v>
      </c>
      <c r="F237" s="581">
        <v>0</v>
      </c>
      <c r="G237" s="581">
        <v>39</v>
      </c>
      <c r="H237" s="581">
        <v>0</v>
      </c>
      <c r="I237" s="581">
        <v>0</v>
      </c>
      <c r="J237" s="581">
        <v>0</v>
      </c>
      <c r="K237" s="581">
        <v>0</v>
      </c>
      <c r="L237" s="581">
        <v>0</v>
      </c>
      <c r="M237" s="581">
        <v>0</v>
      </c>
      <c r="N237" s="581">
        <v>0</v>
      </c>
      <c r="O237" s="581">
        <v>0</v>
      </c>
      <c r="P237" s="581">
        <v>0</v>
      </c>
      <c r="Q237" s="581">
        <v>0</v>
      </c>
      <c r="R237" s="581">
        <v>0</v>
      </c>
      <c r="S237" s="581">
        <v>0</v>
      </c>
      <c r="T237" s="581">
        <v>0</v>
      </c>
      <c r="U237" s="581">
        <v>0</v>
      </c>
      <c r="V237" s="581">
        <v>0</v>
      </c>
      <c r="W237" s="581">
        <v>0</v>
      </c>
      <c r="X237" s="581">
        <v>0</v>
      </c>
      <c r="Y237" s="581">
        <v>0</v>
      </c>
      <c r="Z237" s="581">
        <v>0</v>
      </c>
      <c r="AA237" s="581">
        <v>0</v>
      </c>
    </row>
    <row r="238" spans="1:27" x14ac:dyDescent="0.2">
      <c r="A238" s="581" t="s">
        <v>85</v>
      </c>
      <c r="B238" s="581" t="s">
        <v>242</v>
      </c>
      <c r="C238" s="581" t="s">
        <v>243</v>
      </c>
      <c r="D238" s="587" t="s">
        <v>236</v>
      </c>
      <c r="E238" s="584">
        <v>0</v>
      </c>
      <c r="F238" s="581">
        <v>0</v>
      </c>
      <c r="G238" s="581">
        <v>27</v>
      </c>
      <c r="H238" s="581">
        <v>0</v>
      </c>
      <c r="I238" s="581">
        <v>0</v>
      </c>
      <c r="J238" s="581">
        <v>22</v>
      </c>
      <c r="K238" s="581">
        <v>0</v>
      </c>
      <c r="L238" s="581">
        <v>0</v>
      </c>
      <c r="M238" s="581">
        <v>0</v>
      </c>
      <c r="N238" s="581">
        <v>5</v>
      </c>
      <c r="O238" s="581">
        <v>0</v>
      </c>
      <c r="P238" s="581">
        <v>0</v>
      </c>
      <c r="Q238" s="581">
        <v>0</v>
      </c>
      <c r="R238" s="581">
        <v>0</v>
      </c>
      <c r="S238" s="581">
        <v>0</v>
      </c>
      <c r="T238" s="581">
        <v>0</v>
      </c>
      <c r="U238" s="581">
        <v>0</v>
      </c>
      <c r="V238" s="581">
        <v>0</v>
      </c>
      <c r="W238" s="581">
        <v>0</v>
      </c>
      <c r="X238" s="581">
        <v>0</v>
      </c>
      <c r="Y238" s="581">
        <v>0</v>
      </c>
      <c r="Z238" s="581">
        <v>0</v>
      </c>
      <c r="AA238" s="581">
        <v>0</v>
      </c>
    </row>
    <row r="239" spans="1:27" x14ac:dyDescent="0.2">
      <c r="A239" s="581" t="s">
        <v>87</v>
      </c>
      <c r="B239" s="581" t="s">
        <v>239</v>
      </c>
      <c r="C239" s="581"/>
      <c r="D239" s="587" t="s">
        <v>234</v>
      </c>
      <c r="E239" s="584">
        <v>0</v>
      </c>
      <c r="F239" s="581">
        <v>41</v>
      </c>
      <c r="G239" s="581">
        <v>12122</v>
      </c>
      <c r="H239" s="581">
        <v>0</v>
      </c>
      <c r="I239" s="581">
        <v>0</v>
      </c>
      <c r="J239" s="581">
        <v>0</v>
      </c>
      <c r="K239" s="581">
        <v>0</v>
      </c>
      <c r="L239" s="581">
        <v>0</v>
      </c>
      <c r="M239" s="581">
        <v>0</v>
      </c>
      <c r="N239" s="581">
        <v>0</v>
      </c>
      <c r="O239" s="581">
        <v>78</v>
      </c>
      <c r="P239" s="581">
        <v>-703</v>
      </c>
      <c r="Q239" s="581">
        <v>0</v>
      </c>
      <c r="R239" s="581">
        <v>0</v>
      </c>
      <c r="S239" s="581">
        <v>0</v>
      </c>
      <c r="T239" s="581">
        <v>0</v>
      </c>
      <c r="U239" s="581">
        <v>0</v>
      </c>
      <c r="V239" s="581">
        <v>0</v>
      </c>
      <c r="W239" s="581">
        <v>0</v>
      </c>
      <c r="X239" s="581">
        <v>0</v>
      </c>
      <c r="Y239" s="581">
        <v>143</v>
      </c>
      <c r="Z239" s="581">
        <v>-13</v>
      </c>
      <c r="AA239" s="581">
        <v>0</v>
      </c>
    </row>
    <row r="240" spans="1:27" x14ac:dyDescent="0.2">
      <c r="A240" s="581" t="s">
        <v>87</v>
      </c>
      <c r="B240" s="581" t="s">
        <v>241</v>
      </c>
      <c r="C240" s="581"/>
      <c r="D240" s="587" t="s">
        <v>234</v>
      </c>
      <c r="E240" s="584">
        <v>0</v>
      </c>
      <c r="F240" s="581">
        <v>0</v>
      </c>
      <c r="G240" s="581">
        <v>279</v>
      </c>
      <c r="H240" s="581">
        <v>0</v>
      </c>
      <c r="I240" s="581">
        <v>0</v>
      </c>
      <c r="J240" s="581">
        <v>0</v>
      </c>
      <c r="K240" s="581">
        <v>0</v>
      </c>
      <c r="L240" s="581">
        <v>0</v>
      </c>
      <c r="M240" s="581">
        <v>0</v>
      </c>
      <c r="N240" s="581">
        <v>0</v>
      </c>
      <c r="O240" s="581">
        <v>0</v>
      </c>
      <c r="P240" s="581">
        <v>3</v>
      </c>
      <c r="Q240" s="581">
        <v>0</v>
      </c>
      <c r="R240" s="581">
        <v>0</v>
      </c>
      <c r="S240" s="581">
        <v>0</v>
      </c>
      <c r="T240" s="581">
        <v>0</v>
      </c>
      <c r="U240" s="581">
        <v>0</v>
      </c>
      <c r="V240" s="581">
        <v>0</v>
      </c>
      <c r="W240" s="581">
        <v>0</v>
      </c>
      <c r="X240" s="581">
        <v>0</v>
      </c>
      <c r="Y240" s="581">
        <v>10</v>
      </c>
      <c r="Z240" s="581">
        <v>0</v>
      </c>
      <c r="AA240" s="581">
        <v>0</v>
      </c>
    </row>
    <row r="241" spans="1:27" x14ac:dyDescent="0.2">
      <c r="A241" s="581" t="s">
        <v>87</v>
      </c>
      <c r="B241" s="581" t="s">
        <v>239</v>
      </c>
      <c r="C241" s="581"/>
      <c r="D241" s="587" t="s">
        <v>235</v>
      </c>
      <c r="E241" s="584">
        <v>-78</v>
      </c>
      <c r="F241" s="581">
        <v>-14</v>
      </c>
      <c r="G241" s="581">
        <v>5541</v>
      </c>
      <c r="H241" s="581">
        <v>0</v>
      </c>
      <c r="I241" s="581">
        <v>0</v>
      </c>
      <c r="J241" s="581">
        <v>0</v>
      </c>
      <c r="K241" s="581">
        <v>0</v>
      </c>
      <c r="L241" s="581">
        <v>0</v>
      </c>
      <c r="M241" s="581">
        <v>0</v>
      </c>
      <c r="N241" s="581">
        <v>0</v>
      </c>
      <c r="O241" s="581">
        <v>-21</v>
      </c>
      <c r="P241" s="581">
        <v>-749</v>
      </c>
      <c r="Q241" s="581">
        <v>31</v>
      </c>
      <c r="R241" s="581">
        <v>0</v>
      </c>
      <c r="S241" s="581">
        <v>0</v>
      </c>
      <c r="T241" s="581">
        <v>0</v>
      </c>
      <c r="U241" s="581">
        <v>0</v>
      </c>
      <c r="V241" s="581">
        <v>0</v>
      </c>
      <c r="W241" s="581">
        <v>0</v>
      </c>
      <c r="X241" s="581">
        <v>0</v>
      </c>
      <c r="Y241" s="581">
        <v>0</v>
      </c>
      <c r="Z241" s="581">
        <v>-1</v>
      </c>
      <c r="AA241" s="581">
        <v>0</v>
      </c>
    </row>
    <row r="242" spans="1:27" x14ac:dyDescent="0.2">
      <c r="A242" s="581" t="s">
        <v>87</v>
      </c>
      <c r="B242" s="581" t="s">
        <v>241</v>
      </c>
      <c r="C242" s="581"/>
      <c r="D242" s="587" t="s">
        <v>235</v>
      </c>
      <c r="E242" s="584">
        <v>0</v>
      </c>
      <c r="F242" s="581">
        <v>0</v>
      </c>
      <c r="G242" s="581">
        <v>118</v>
      </c>
      <c r="H242" s="581">
        <v>0</v>
      </c>
      <c r="I242" s="581">
        <v>0</v>
      </c>
      <c r="J242" s="581">
        <v>0</v>
      </c>
      <c r="K242" s="581">
        <v>0</v>
      </c>
      <c r="L242" s="581">
        <v>0</v>
      </c>
      <c r="M242" s="581">
        <v>0</v>
      </c>
      <c r="N242" s="581">
        <v>0</v>
      </c>
      <c r="O242" s="581">
        <v>0</v>
      </c>
      <c r="P242" s="581">
        <v>3</v>
      </c>
      <c r="Q242" s="581">
        <v>0</v>
      </c>
      <c r="R242" s="581">
        <v>0</v>
      </c>
      <c r="S242" s="581">
        <v>0</v>
      </c>
      <c r="T242" s="581">
        <v>0</v>
      </c>
      <c r="U242" s="581">
        <v>0</v>
      </c>
      <c r="V242" s="581">
        <v>0</v>
      </c>
      <c r="W242" s="581">
        <v>0</v>
      </c>
      <c r="X242" s="581">
        <v>0</v>
      </c>
      <c r="Y242" s="581">
        <v>0</v>
      </c>
      <c r="Z242" s="581">
        <v>0</v>
      </c>
      <c r="AA242" s="581">
        <v>0</v>
      </c>
    </row>
    <row r="243" spans="1:27" x14ac:dyDescent="0.2">
      <c r="A243" s="581" t="s">
        <v>87</v>
      </c>
      <c r="B243" s="581" t="s">
        <v>239</v>
      </c>
      <c r="C243" s="581"/>
      <c r="D243" s="587" t="s">
        <v>236</v>
      </c>
      <c r="E243" s="584">
        <v>78</v>
      </c>
      <c r="F243" s="581">
        <v>55</v>
      </c>
      <c r="G243" s="581">
        <v>6581</v>
      </c>
      <c r="H243" s="581">
        <v>0</v>
      </c>
      <c r="I243" s="581">
        <v>0</v>
      </c>
      <c r="J243" s="581">
        <v>0</v>
      </c>
      <c r="K243" s="581">
        <v>0</v>
      </c>
      <c r="L243" s="581">
        <v>0</v>
      </c>
      <c r="M243" s="581">
        <v>0</v>
      </c>
      <c r="N243" s="581">
        <v>0</v>
      </c>
      <c r="O243" s="581">
        <v>99</v>
      </c>
      <c r="P243" s="581">
        <v>46</v>
      </c>
      <c r="Q243" s="581">
        <v>-31</v>
      </c>
      <c r="R243" s="581">
        <v>0</v>
      </c>
      <c r="S243" s="581">
        <v>0</v>
      </c>
      <c r="T243" s="581">
        <v>0</v>
      </c>
      <c r="U243" s="581">
        <v>0</v>
      </c>
      <c r="V243" s="581">
        <v>0</v>
      </c>
      <c r="W243" s="581">
        <v>0</v>
      </c>
      <c r="X243" s="581">
        <v>0</v>
      </c>
      <c r="Y243" s="581">
        <v>143</v>
      </c>
      <c r="Z243" s="581">
        <v>-12</v>
      </c>
      <c r="AA243" s="581">
        <v>0</v>
      </c>
    </row>
    <row r="244" spans="1:27" x14ac:dyDescent="0.2">
      <c r="A244" s="581" t="s">
        <v>87</v>
      </c>
      <c r="B244" s="581" t="s">
        <v>241</v>
      </c>
      <c r="C244" s="581"/>
      <c r="D244" s="587" t="s">
        <v>236</v>
      </c>
      <c r="E244" s="584">
        <v>0</v>
      </c>
      <c r="F244" s="581">
        <v>0</v>
      </c>
      <c r="G244" s="581">
        <v>161</v>
      </c>
      <c r="H244" s="581">
        <v>0</v>
      </c>
      <c r="I244" s="581">
        <v>0</v>
      </c>
      <c r="J244" s="581">
        <v>0</v>
      </c>
      <c r="K244" s="581">
        <v>0</v>
      </c>
      <c r="L244" s="581">
        <v>0</v>
      </c>
      <c r="M244" s="581">
        <v>0</v>
      </c>
      <c r="N244" s="581">
        <v>0</v>
      </c>
      <c r="O244" s="581">
        <v>0</v>
      </c>
      <c r="P244" s="581">
        <v>0</v>
      </c>
      <c r="Q244" s="581">
        <v>0</v>
      </c>
      <c r="R244" s="581">
        <v>0</v>
      </c>
      <c r="S244" s="581">
        <v>0</v>
      </c>
      <c r="T244" s="581">
        <v>0</v>
      </c>
      <c r="U244" s="581">
        <v>0</v>
      </c>
      <c r="V244" s="581">
        <v>0</v>
      </c>
      <c r="W244" s="581">
        <v>0</v>
      </c>
      <c r="X244" s="581">
        <v>0</v>
      </c>
      <c r="Y244" s="581">
        <v>10</v>
      </c>
      <c r="Z244" s="581">
        <v>0</v>
      </c>
      <c r="AA244" s="581">
        <v>0</v>
      </c>
    </row>
    <row r="245" spans="1:27" x14ac:dyDescent="0.2">
      <c r="A245" s="581" t="s">
        <v>87</v>
      </c>
      <c r="B245" s="581" t="s">
        <v>244</v>
      </c>
      <c r="C245" s="581" t="s">
        <v>243</v>
      </c>
      <c r="D245" s="587" t="s">
        <v>234</v>
      </c>
      <c r="E245" s="584">
        <v>0</v>
      </c>
      <c r="F245" s="581">
        <v>316</v>
      </c>
      <c r="G245" s="581">
        <v>22</v>
      </c>
      <c r="H245" s="581">
        <v>0</v>
      </c>
      <c r="I245" s="581">
        <v>0</v>
      </c>
      <c r="J245" s="581">
        <v>1</v>
      </c>
      <c r="K245" s="581">
        <v>0</v>
      </c>
      <c r="L245" s="581">
        <v>0</v>
      </c>
      <c r="M245" s="581">
        <v>0</v>
      </c>
      <c r="N245" s="581">
        <v>0</v>
      </c>
      <c r="O245" s="581">
        <v>0</v>
      </c>
      <c r="P245" s="581">
        <v>31</v>
      </c>
      <c r="Q245" s="581">
        <v>0</v>
      </c>
      <c r="R245" s="581">
        <v>0</v>
      </c>
      <c r="S245" s="581">
        <v>0</v>
      </c>
      <c r="T245" s="581">
        <v>0</v>
      </c>
      <c r="U245" s="581">
        <v>0</v>
      </c>
      <c r="V245" s="581">
        <v>0</v>
      </c>
      <c r="W245" s="581">
        <v>0</v>
      </c>
      <c r="X245" s="581">
        <v>0</v>
      </c>
      <c r="Y245" s="581">
        <v>0</v>
      </c>
      <c r="Z245" s="581">
        <v>0</v>
      </c>
      <c r="AA245" s="581">
        <v>0</v>
      </c>
    </row>
    <row r="246" spans="1:27" x14ac:dyDescent="0.2">
      <c r="A246" s="581" t="s">
        <v>87</v>
      </c>
      <c r="B246" s="581" t="s">
        <v>240</v>
      </c>
      <c r="C246" s="581" t="s">
        <v>243</v>
      </c>
      <c r="D246" s="587" t="s">
        <v>234</v>
      </c>
      <c r="E246" s="584">
        <v>0</v>
      </c>
      <c r="F246" s="581">
        <v>0</v>
      </c>
      <c r="G246" s="581">
        <v>382</v>
      </c>
      <c r="H246" s="581">
        <v>0</v>
      </c>
      <c r="I246" s="581">
        <v>0</v>
      </c>
      <c r="J246" s="581">
        <v>0</v>
      </c>
      <c r="K246" s="581">
        <v>0</v>
      </c>
      <c r="L246" s="581">
        <v>0</v>
      </c>
      <c r="M246" s="581">
        <v>0</v>
      </c>
      <c r="N246" s="581">
        <v>0</v>
      </c>
      <c r="O246" s="581">
        <v>0</v>
      </c>
      <c r="P246" s="581">
        <v>0</v>
      </c>
      <c r="Q246" s="581">
        <v>0</v>
      </c>
      <c r="R246" s="581">
        <v>0</v>
      </c>
      <c r="S246" s="581">
        <v>0</v>
      </c>
      <c r="T246" s="581">
        <v>0</v>
      </c>
      <c r="U246" s="581">
        <v>0</v>
      </c>
      <c r="V246" s="581">
        <v>0</v>
      </c>
      <c r="W246" s="581">
        <v>0</v>
      </c>
      <c r="X246" s="581">
        <v>0</v>
      </c>
      <c r="Y246" s="581">
        <v>0</v>
      </c>
      <c r="Z246" s="581">
        <v>0</v>
      </c>
      <c r="AA246" s="581">
        <v>0</v>
      </c>
    </row>
    <row r="247" spans="1:27" x14ac:dyDescent="0.2">
      <c r="A247" s="581" t="s">
        <v>87</v>
      </c>
      <c r="B247" s="581" t="s">
        <v>244</v>
      </c>
      <c r="C247" s="581" t="s">
        <v>243</v>
      </c>
      <c r="D247" s="587" t="s">
        <v>235</v>
      </c>
      <c r="E247" s="584">
        <v>0</v>
      </c>
      <c r="F247" s="581">
        <v>161</v>
      </c>
      <c r="G247" s="581">
        <v>9</v>
      </c>
      <c r="H247" s="581">
        <v>0</v>
      </c>
      <c r="I247" s="581">
        <v>0</v>
      </c>
      <c r="J247" s="581">
        <v>0</v>
      </c>
      <c r="K247" s="581">
        <v>0</v>
      </c>
      <c r="L247" s="581">
        <v>0</v>
      </c>
      <c r="M247" s="581">
        <v>0</v>
      </c>
      <c r="N247" s="581">
        <v>0</v>
      </c>
      <c r="O247" s="581">
        <v>0</v>
      </c>
      <c r="P247" s="581">
        <v>31</v>
      </c>
      <c r="Q247" s="581">
        <v>0</v>
      </c>
      <c r="R247" s="581">
        <v>0</v>
      </c>
      <c r="S247" s="581">
        <v>0</v>
      </c>
      <c r="T247" s="581">
        <v>0</v>
      </c>
      <c r="U247" s="581">
        <v>0</v>
      </c>
      <c r="V247" s="581">
        <v>0</v>
      </c>
      <c r="W247" s="581">
        <v>0</v>
      </c>
      <c r="X247" s="581">
        <v>0</v>
      </c>
      <c r="Y247" s="581">
        <v>0</v>
      </c>
      <c r="Z247" s="581">
        <v>0</v>
      </c>
      <c r="AA247" s="581">
        <v>0</v>
      </c>
    </row>
    <row r="248" spans="1:27" x14ac:dyDescent="0.2">
      <c r="A248" s="581" t="s">
        <v>87</v>
      </c>
      <c r="B248" s="581" t="s">
        <v>240</v>
      </c>
      <c r="C248" s="581" t="s">
        <v>243</v>
      </c>
      <c r="D248" s="587" t="s">
        <v>235</v>
      </c>
      <c r="E248" s="584">
        <v>0</v>
      </c>
      <c r="F248" s="581">
        <v>0</v>
      </c>
      <c r="G248" s="581">
        <v>152</v>
      </c>
      <c r="H248" s="581">
        <v>0</v>
      </c>
      <c r="I248" s="581">
        <v>0</v>
      </c>
      <c r="J248" s="581">
        <v>0</v>
      </c>
      <c r="K248" s="581">
        <v>0</v>
      </c>
      <c r="L248" s="581">
        <v>0</v>
      </c>
      <c r="M248" s="581">
        <v>0</v>
      </c>
      <c r="N248" s="581">
        <v>0</v>
      </c>
      <c r="O248" s="581">
        <v>0</v>
      </c>
      <c r="P248" s="581">
        <v>0</v>
      </c>
      <c r="Q248" s="581">
        <v>0</v>
      </c>
      <c r="R248" s="581">
        <v>0</v>
      </c>
      <c r="S248" s="581">
        <v>0</v>
      </c>
      <c r="T248" s="581">
        <v>0</v>
      </c>
      <c r="U248" s="581">
        <v>0</v>
      </c>
      <c r="V248" s="581">
        <v>0</v>
      </c>
      <c r="W248" s="581">
        <v>0</v>
      </c>
      <c r="X248" s="581">
        <v>0</v>
      </c>
      <c r="Y248" s="581">
        <v>0</v>
      </c>
      <c r="Z248" s="581">
        <v>0</v>
      </c>
      <c r="AA248" s="581">
        <v>0</v>
      </c>
    </row>
    <row r="249" spans="1:27" x14ac:dyDescent="0.2">
      <c r="A249" s="581" t="s">
        <v>87</v>
      </c>
      <c r="B249" s="581" t="s">
        <v>244</v>
      </c>
      <c r="C249" s="581" t="s">
        <v>243</v>
      </c>
      <c r="D249" s="587" t="s">
        <v>236</v>
      </c>
      <c r="E249" s="584">
        <v>0</v>
      </c>
      <c r="F249" s="581">
        <v>155</v>
      </c>
      <c r="G249" s="581">
        <v>13</v>
      </c>
      <c r="H249" s="581">
        <v>0</v>
      </c>
      <c r="I249" s="581">
        <v>0</v>
      </c>
      <c r="J249" s="581">
        <v>1</v>
      </c>
      <c r="K249" s="581">
        <v>0</v>
      </c>
      <c r="L249" s="581">
        <v>0</v>
      </c>
      <c r="M249" s="581">
        <v>0</v>
      </c>
      <c r="N249" s="581">
        <v>0</v>
      </c>
      <c r="O249" s="581">
        <v>0</v>
      </c>
      <c r="P249" s="581">
        <v>0</v>
      </c>
      <c r="Q249" s="581">
        <v>0</v>
      </c>
      <c r="R249" s="581">
        <v>0</v>
      </c>
      <c r="S249" s="581">
        <v>0</v>
      </c>
      <c r="T249" s="581">
        <v>0</v>
      </c>
      <c r="U249" s="581">
        <v>0</v>
      </c>
      <c r="V249" s="581">
        <v>0</v>
      </c>
      <c r="W249" s="581">
        <v>0</v>
      </c>
      <c r="X249" s="581">
        <v>0</v>
      </c>
      <c r="Y249" s="581">
        <v>0</v>
      </c>
      <c r="Z249" s="581">
        <v>0</v>
      </c>
      <c r="AA249" s="581">
        <v>0</v>
      </c>
    </row>
    <row r="250" spans="1:27" x14ac:dyDescent="0.2">
      <c r="A250" s="581" t="s">
        <v>87</v>
      </c>
      <c r="B250" s="581" t="s">
        <v>240</v>
      </c>
      <c r="C250" s="581" t="s">
        <v>243</v>
      </c>
      <c r="D250" s="587" t="s">
        <v>236</v>
      </c>
      <c r="E250" s="584">
        <v>0</v>
      </c>
      <c r="F250" s="581">
        <v>0</v>
      </c>
      <c r="G250" s="581">
        <v>230</v>
      </c>
      <c r="H250" s="581">
        <v>0</v>
      </c>
      <c r="I250" s="581">
        <v>0</v>
      </c>
      <c r="J250" s="581">
        <v>0</v>
      </c>
      <c r="K250" s="581">
        <v>0</v>
      </c>
      <c r="L250" s="581">
        <v>0</v>
      </c>
      <c r="M250" s="581">
        <v>0</v>
      </c>
      <c r="N250" s="581">
        <v>0</v>
      </c>
      <c r="O250" s="581">
        <v>0</v>
      </c>
      <c r="P250" s="581">
        <v>0</v>
      </c>
      <c r="Q250" s="581">
        <v>0</v>
      </c>
      <c r="R250" s="581">
        <v>0</v>
      </c>
      <c r="S250" s="581">
        <v>0</v>
      </c>
      <c r="T250" s="581">
        <v>0</v>
      </c>
      <c r="U250" s="581">
        <v>0</v>
      </c>
      <c r="V250" s="581">
        <v>0</v>
      </c>
      <c r="W250" s="581">
        <v>0</v>
      </c>
      <c r="X250" s="581">
        <v>0</v>
      </c>
      <c r="Y250" s="581">
        <v>0</v>
      </c>
      <c r="Z250" s="581">
        <v>0</v>
      </c>
      <c r="AA250" s="581">
        <v>0</v>
      </c>
    </row>
    <row r="251" spans="1:27" x14ac:dyDescent="0.2">
      <c r="A251" s="581" t="s">
        <v>89</v>
      </c>
      <c r="B251" s="581" t="s">
        <v>244</v>
      </c>
      <c r="C251" s="581" t="s">
        <v>243</v>
      </c>
      <c r="D251" s="587" t="s">
        <v>234</v>
      </c>
      <c r="E251" s="584">
        <v>0</v>
      </c>
      <c r="F251" s="581">
        <v>8402</v>
      </c>
      <c r="G251" s="581">
        <v>-604</v>
      </c>
      <c r="H251" s="581">
        <v>0</v>
      </c>
      <c r="I251" s="581">
        <v>0</v>
      </c>
      <c r="J251" s="581">
        <v>2021</v>
      </c>
      <c r="K251" s="581">
        <v>0</v>
      </c>
      <c r="L251" s="581">
        <v>0</v>
      </c>
      <c r="M251" s="581">
        <v>0</v>
      </c>
      <c r="N251" s="581">
        <v>0</v>
      </c>
      <c r="O251" s="581">
        <v>-123</v>
      </c>
      <c r="P251" s="581">
        <v>489</v>
      </c>
      <c r="Q251" s="581">
        <v>10</v>
      </c>
      <c r="R251" s="581">
        <v>0</v>
      </c>
      <c r="S251" s="581">
        <v>0</v>
      </c>
      <c r="T251" s="581">
        <v>0</v>
      </c>
      <c r="U251" s="581">
        <v>0</v>
      </c>
      <c r="V251" s="581">
        <v>0</v>
      </c>
      <c r="W251" s="581">
        <v>0</v>
      </c>
      <c r="X251" s="581">
        <v>0</v>
      </c>
      <c r="Y251" s="581">
        <v>0</v>
      </c>
      <c r="Z251" s="581">
        <v>-9</v>
      </c>
      <c r="AA251" s="581">
        <v>0</v>
      </c>
    </row>
    <row r="252" spans="1:27" x14ac:dyDescent="0.2">
      <c r="A252" s="581" t="s">
        <v>89</v>
      </c>
      <c r="B252" s="581" t="s">
        <v>240</v>
      </c>
      <c r="C252" s="581" t="s">
        <v>243</v>
      </c>
      <c r="D252" s="587" t="s">
        <v>234</v>
      </c>
      <c r="E252" s="584">
        <v>0</v>
      </c>
      <c r="F252" s="581">
        <v>83</v>
      </c>
      <c r="G252" s="581">
        <v>10718</v>
      </c>
      <c r="H252" s="581">
        <v>0</v>
      </c>
      <c r="I252" s="581">
        <v>0</v>
      </c>
      <c r="J252" s="581">
        <v>1470</v>
      </c>
      <c r="K252" s="581">
        <v>0</v>
      </c>
      <c r="L252" s="581">
        <v>0</v>
      </c>
      <c r="M252" s="581">
        <v>0</v>
      </c>
      <c r="N252" s="581">
        <v>0</v>
      </c>
      <c r="O252" s="581">
        <v>0</v>
      </c>
      <c r="P252" s="581">
        <v>-2149</v>
      </c>
      <c r="Q252" s="581">
        <v>27</v>
      </c>
      <c r="R252" s="581">
        <v>0</v>
      </c>
      <c r="S252" s="581">
        <v>-229</v>
      </c>
      <c r="T252" s="581">
        <v>0</v>
      </c>
      <c r="U252" s="581">
        <v>0</v>
      </c>
      <c r="V252" s="581">
        <v>0</v>
      </c>
      <c r="W252" s="581">
        <v>0</v>
      </c>
      <c r="X252" s="581">
        <v>0</v>
      </c>
      <c r="Y252" s="581">
        <v>0</v>
      </c>
      <c r="Z252" s="581">
        <v>-42</v>
      </c>
      <c r="AA252" s="581">
        <v>0</v>
      </c>
    </row>
    <row r="253" spans="1:27" x14ac:dyDescent="0.2">
      <c r="A253" s="581" t="s">
        <v>89</v>
      </c>
      <c r="B253" s="581" t="s">
        <v>253</v>
      </c>
      <c r="C253" s="581" t="s">
        <v>243</v>
      </c>
      <c r="D253" s="587" t="s">
        <v>234</v>
      </c>
      <c r="E253" s="584">
        <v>0</v>
      </c>
      <c r="F253" s="581">
        <v>0</v>
      </c>
      <c r="G253" s="581">
        <v>228</v>
      </c>
      <c r="H253" s="581">
        <v>0</v>
      </c>
      <c r="I253" s="581">
        <v>0</v>
      </c>
      <c r="J253" s="581">
        <v>34</v>
      </c>
      <c r="K253" s="581">
        <v>0</v>
      </c>
      <c r="L253" s="581">
        <v>0</v>
      </c>
      <c r="M253" s="581">
        <v>0</v>
      </c>
      <c r="N253" s="581">
        <v>48</v>
      </c>
      <c r="O253" s="581">
        <v>358</v>
      </c>
      <c r="P253" s="581">
        <v>-22</v>
      </c>
      <c r="Q253" s="581">
        <v>35</v>
      </c>
      <c r="R253" s="581">
        <v>0</v>
      </c>
      <c r="S253" s="581">
        <v>0</v>
      </c>
      <c r="T253" s="581">
        <v>0</v>
      </c>
      <c r="U253" s="581">
        <v>0</v>
      </c>
      <c r="V253" s="581">
        <v>0</v>
      </c>
      <c r="W253" s="581">
        <v>0</v>
      </c>
      <c r="X253" s="581">
        <v>0</v>
      </c>
      <c r="Y253" s="581">
        <v>0</v>
      </c>
      <c r="Z253" s="581">
        <v>0</v>
      </c>
      <c r="AA253" s="581">
        <v>1</v>
      </c>
    </row>
    <row r="254" spans="1:27" x14ac:dyDescent="0.2">
      <c r="A254" s="581" t="s">
        <v>89</v>
      </c>
      <c r="B254" s="581" t="s">
        <v>254</v>
      </c>
      <c r="C254" s="581" t="s">
        <v>243</v>
      </c>
      <c r="D254" s="587" t="s">
        <v>234</v>
      </c>
      <c r="E254" s="584">
        <v>0</v>
      </c>
      <c r="F254" s="581">
        <v>0</v>
      </c>
      <c r="G254" s="581">
        <v>0</v>
      </c>
      <c r="H254" s="581">
        <v>0</v>
      </c>
      <c r="I254" s="581">
        <v>0</v>
      </c>
      <c r="J254" s="581">
        <v>20</v>
      </c>
      <c r="K254" s="581">
        <v>0</v>
      </c>
      <c r="L254" s="581">
        <v>0</v>
      </c>
      <c r="M254" s="581">
        <v>0</v>
      </c>
      <c r="N254" s="581">
        <v>0</v>
      </c>
      <c r="O254" s="581">
        <v>656</v>
      </c>
      <c r="P254" s="581">
        <v>0</v>
      </c>
      <c r="Q254" s="581">
        <v>0</v>
      </c>
      <c r="R254" s="581">
        <v>0</v>
      </c>
      <c r="S254" s="581">
        <v>0</v>
      </c>
      <c r="T254" s="581">
        <v>0</v>
      </c>
      <c r="U254" s="581">
        <v>0</v>
      </c>
      <c r="V254" s="581">
        <v>0</v>
      </c>
      <c r="W254" s="581">
        <v>0</v>
      </c>
      <c r="X254" s="581">
        <v>0</v>
      </c>
      <c r="Y254" s="581">
        <v>0</v>
      </c>
      <c r="Z254" s="581">
        <v>0</v>
      </c>
      <c r="AA254" s="581">
        <v>0</v>
      </c>
    </row>
    <row r="255" spans="1:27" x14ac:dyDescent="0.2">
      <c r="A255" s="581" t="s">
        <v>89</v>
      </c>
      <c r="B255" s="581" t="s">
        <v>242</v>
      </c>
      <c r="C255" s="581" t="s">
        <v>243</v>
      </c>
      <c r="D255" s="587" t="s">
        <v>234</v>
      </c>
      <c r="E255" s="584">
        <v>0</v>
      </c>
      <c r="F255" s="581">
        <v>0</v>
      </c>
      <c r="G255" s="581">
        <v>0</v>
      </c>
      <c r="H255" s="581">
        <v>0</v>
      </c>
      <c r="I255" s="581">
        <v>0</v>
      </c>
      <c r="J255" s="581">
        <v>12</v>
      </c>
      <c r="K255" s="581">
        <v>0</v>
      </c>
      <c r="L255" s="581">
        <v>0</v>
      </c>
      <c r="M255" s="581">
        <v>0</v>
      </c>
      <c r="N255" s="581">
        <v>0</v>
      </c>
      <c r="O255" s="581">
        <v>117</v>
      </c>
      <c r="P255" s="581">
        <v>0</v>
      </c>
      <c r="Q255" s="581">
        <v>0</v>
      </c>
      <c r="R255" s="581">
        <v>0</v>
      </c>
      <c r="S255" s="581">
        <v>0</v>
      </c>
      <c r="T255" s="581">
        <v>0</v>
      </c>
      <c r="U255" s="581">
        <v>0</v>
      </c>
      <c r="V255" s="581">
        <v>0</v>
      </c>
      <c r="W255" s="581">
        <v>0</v>
      </c>
      <c r="X255" s="581">
        <v>0</v>
      </c>
      <c r="Y255" s="581">
        <v>0</v>
      </c>
      <c r="Z255" s="581">
        <v>0</v>
      </c>
      <c r="AA255" s="581">
        <v>0</v>
      </c>
    </row>
    <row r="256" spans="1:27" x14ac:dyDescent="0.2">
      <c r="A256" s="581" t="s">
        <v>89</v>
      </c>
      <c r="B256" s="581" t="s">
        <v>244</v>
      </c>
      <c r="C256" s="581" t="s">
        <v>243</v>
      </c>
      <c r="D256" s="587" t="s">
        <v>235</v>
      </c>
      <c r="E256" s="584">
        <v>0</v>
      </c>
      <c r="F256" s="581">
        <v>4649</v>
      </c>
      <c r="G256" s="581">
        <v>-614</v>
      </c>
      <c r="H256" s="581">
        <v>0</v>
      </c>
      <c r="I256" s="581">
        <v>0</v>
      </c>
      <c r="J256" s="581">
        <v>0</v>
      </c>
      <c r="K256" s="581">
        <v>0</v>
      </c>
      <c r="L256" s="581">
        <v>0</v>
      </c>
      <c r="M256" s="581">
        <v>0</v>
      </c>
      <c r="N256" s="581">
        <v>0</v>
      </c>
      <c r="O256" s="581">
        <v>-123</v>
      </c>
      <c r="P256" s="581">
        <v>366</v>
      </c>
      <c r="Q256" s="581">
        <v>10</v>
      </c>
      <c r="R256" s="581">
        <v>0</v>
      </c>
      <c r="S256" s="581">
        <v>0</v>
      </c>
      <c r="T256" s="581">
        <v>0</v>
      </c>
      <c r="U256" s="581">
        <v>0</v>
      </c>
      <c r="V256" s="581">
        <v>0</v>
      </c>
      <c r="W256" s="581">
        <v>0</v>
      </c>
      <c r="X256" s="581">
        <v>0</v>
      </c>
      <c r="Y256" s="581">
        <v>0</v>
      </c>
      <c r="Z256" s="581">
        <v>-9</v>
      </c>
      <c r="AA256" s="581">
        <v>0</v>
      </c>
    </row>
    <row r="257" spans="1:27" x14ac:dyDescent="0.2">
      <c r="A257" s="581" t="s">
        <v>89</v>
      </c>
      <c r="B257" s="581" t="s">
        <v>240</v>
      </c>
      <c r="C257" s="581" t="s">
        <v>243</v>
      </c>
      <c r="D257" s="587" t="s">
        <v>235</v>
      </c>
      <c r="E257" s="584">
        <v>0</v>
      </c>
      <c r="F257" s="581">
        <v>32</v>
      </c>
      <c r="G257" s="581">
        <v>7381</v>
      </c>
      <c r="H257" s="581">
        <v>0</v>
      </c>
      <c r="I257" s="581">
        <v>0</v>
      </c>
      <c r="J257" s="581">
        <v>0</v>
      </c>
      <c r="K257" s="581">
        <v>0</v>
      </c>
      <c r="L257" s="581">
        <v>0</v>
      </c>
      <c r="M257" s="581">
        <v>0</v>
      </c>
      <c r="N257" s="581">
        <v>0</v>
      </c>
      <c r="O257" s="581">
        <v>0</v>
      </c>
      <c r="P257" s="581">
        <v>-2009</v>
      </c>
      <c r="Q257" s="581">
        <v>27</v>
      </c>
      <c r="R257" s="581">
        <v>0</v>
      </c>
      <c r="S257" s="581">
        <v>-229</v>
      </c>
      <c r="T257" s="581">
        <v>0</v>
      </c>
      <c r="U257" s="581">
        <v>0</v>
      </c>
      <c r="V257" s="581">
        <v>0</v>
      </c>
      <c r="W257" s="581">
        <v>0</v>
      </c>
      <c r="X257" s="581">
        <v>0</v>
      </c>
      <c r="Y257" s="581">
        <v>0</v>
      </c>
      <c r="Z257" s="581">
        <v>-42</v>
      </c>
      <c r="AA257" s="581">
        <v>0</v>
      </c>
    </row>
    <row r="258" spans="1:27" x14ac:dyDescent="0.2">
      <c r="A258" s="581" t="s">
        <v>89</v>
      </c>
      <c r="B258" s="581" t="s">
        <v>253</v>
      </c>
      <c r="C258" s="581" t="s">
        <v>243</v>
      </c>
      <c r="D258" s="587" t="s">
        <v>235</v>
      </c>
      <c r="E258" s="584">
        <v>0</v>
      </c>
      <c r="F258" s="581">
        <v>0</v>
      </c>
      <c r="G258" s="581">
        <v>0</v>
      </c>
      <c r="H258" s="581">
        <v>0</v>
      </c>
      <c r="I258" s="581">
        <v>0</v>
      </c>
      <c r="J258" s="581">
        <v>0</v>
      </c>
      <c r="K258" s="581">
        <v>0</v>
      </c>
      <c r="L258" s="581">
        <v>0</v>
      </c>
      <c r="M258" s="581">
        <v>0</v>
      </c>
      <c r="N258" s="581">
        <v>0</v>
      </c>
      <c r="O258" s="581">
        <v>358</v>
      </c>
      <c r="P258" s="581">
        <v>-22</v>
      </c>
      <c r="Q258" s="581">
        <v>35</v>
      </c>
      <c r="R258" s="581">
        <v>0</v>
      </c>
      <c r="S258" s="581">
        <v>0</v>
      </c>
      <c r="T258" s="581">
        <v>0</v>
      </c>
      <c r="U258" s="581">
        <v>0</v>
      </c>
      <c r="V258" s="581">
        <v>0</v>
      </c>
      <c r="W258" s="581">
        <v>0</v>
      </c>
      <c r="X258" s="581">
        <v>0</v>
      </c>
      <c r="Y258" s="581">
        <v>0</v>
      </c>
      <c r="Z258" s="581">
        <v>0</v>
      </c>
      <c r="AA258" s="581">
        <v>0</v>
      </c>
    </row>
    <row r="259" spans="1:27" x14ac:dyDescent="0.2">
      <c r="A259" s="581" t="s">
        <v>89</v>
      </c>
      <c r="B259" s="581" t="s">
        <v>254</v>
      </c>
      <c r="C259" s="581" t="s">
        <v>243</v>
      </c>
      <c r="D259" s="587" t="s">
        <v>235</v>
      </c>
      <c r="E259" s="584">
        <v>0</v>
      </c>
      <c r="F259" s="581">
        <v>0</v>
      </c>
      <c r="G259" s="581">
        <v>0</v>
      </c>
      <c r="H259" s="581">
        <v>0</v>
      </c>
      <c r="I259" s="581">
        <v>0</v>
      </c>
      <c r="J259" s="581">
        <v>0</v>
      </c>
      <c r="K259" s="581">
        <v>0</v>
      </c>
      <c r="L259" s="581">
        <v>0</v>
      </c>
      <c r="M259" s="581">
        <v>0</v>
      </c>
      <c r="N259" s="581">
        <v>0</v>
      </c>
      <c r="O259" s="581">
        <v>267</v>
      </c>
      <c r="P259" s="581">
        <v>0</v>
      </c>
      <c r="Q259" s="581">
        <v>0</v>
      </c>
      <c r="R259" s="581">
        <v>0</v>
      </c>
      <c r="S259" s="581">
        <v>0</v>
      </c>
      <c r="T259" s="581">
        <v>0</v>
      </c>
      <c r="U259" s="581">
        <v>0</v>
      </c>
      <c r="V259" s="581">
        <v>0</v>
      </c>
      <c r="W259" s="581">
        <v>0</v>
      </c>
      <c r="X259" s="581">
        <v>0</v>
      </c>
      <c r="Y259" s="581">
        <v>0</v>
      </c>
      <c r="Z259" s="581">
        <v>0</v>
      </c>
      <c r="AA259" s="581">
        <v>0</v>
      </c>
    </row>
    <row r="260" spans="1:27" x14ac:dyDescent="0.2">
      <c r="A260" s="581" t="s">
        <v>89</v>
      </c>
      <c r="B260" s="581" t="s">
        <v>242</v>
      </c>
      <c r="C260" s="581" t="s">
        <v>243</v>
      </c>
      <c r="D260" s="587" t="s">
        <v>235</v>
      </c>
      <c r="E260" s="584">
        <v>0</v>
      </c>
      <c r="F260" s="581">
        <v>0</v>
      </c>
      <c r="G260" s="581">
        <v>0</v>
      </c>
      <c r="H260" s="581">
        <v>0</v>
      </c>
      <c r="I260" s="581">
        <v>0</v>
      </c>
      <c r="J260" s="581">
        <v>0</v>
      </c>
      <c r="K260" s="581">
        <v>0</v>
      </c>
      <c r="L260" s="581">
        <v>0</v>
      </c>
      <c r="M260" s="581">
        <v>0</v>
      </c>
      <c r="N260" s="581">
        <v>0</v>
      </c>
      <c r="O260" s="581">
        <v>117</v>
      </c>
      <c r="P260" s="581">
        <v>0</v>
      </c>
      <c r="Q260" s="581">
        <v>0</v>
      </c>
      <c r="R260" s="581">
        <v>0</v>
      </c>
      <c r="S260" s="581">
        <v>0</v>
      </c>
      <c r="T260" s="581">
        <v>0</v>
      </c>
      <c r="U260" s="581">
        <v>0</v>
      </c>
      <c r="V260" s="581">
        <v>0</v>
      </c>
      <c r="W260" s="581">
        <v>0</v>
      </c>
      <c r="X260" s="581">
        <v>0</v>
      </c>
      <c r="Y260" s="581">
        <v>0</v>
      </c>
      <c r="Z260" s="581">
        <v>0</v>
      </c>
      <c r="AA260" s="581">
        <v>0</v>
      </c>
    </row>
    <row r="261" spans="1:27" x14ac:dyDescent="0.2">
      <c r="A261" s="581" t="s">
        <v>89</v>
      </c>
      <c r="B261" s="581" t="s">
        <v>244</v>
      </c>
      <c r="C261" s="581" t="s">
        <v>243</v>
      </c>
      <c r="D261" s="587" t="s">
        <v>236</v>
      </c>
      <c r="E261" s="584">
        <v>0</v>
      </c>
      <c r="F261" s="581">
        <v>3753</v>
      </c>
      <c r="G261" s="581">
        <v>10</v>
      </c>
      <c r="H261" s="581">
        <v>0</v>
      </c>
      <c r="I261" s="581">
        <v>0</v>
      </c>
      <c r="J261" s="581">
        <v>2021</v>
      </c>
      <c r="K261" s="581">
        <v>0</v>
      </c>
      <c r="L261" s="581">
        <v>0</v>
      </c>
      <c r="M261" s="581">
        <v>0</v>
      </c>
      <c r="N261" s="581">
        <v>0</v>
      </c>
      <c r="O261" s="581">
        <v>0</v>
      </c>
      <c r="P261" s="581">
        <v>123</v>
      </c>
      <c r="Q261" s="581">
        <v>0</v>
      </c>
      <c r="R261" s="581">
        <v>0</v>
      </c>
      <c r="S261" s="581">
        <v>0</v>
      </c>
      <c r="T261" s="581">
        <v>0</v>
      </c>
      <c r="U261" s="581">
        <v>0</v>
      </c>
      <c r="V261" s="581">
        <v>0</v>
      </c>
      <c r="W261" s="581">
        <v>0</v>
      </c>
      <c r="X261" s="581">
        <v>0</v>
      </c>
      <c r="Y261" s="581">
        <v>0</v>
      </c>
      <c r="Z261" s="581">
        <v>0</v>
      </c>
      <c r="AA261" s="581">
        <v>0</v>
      </c>
    </row>
    <row r="262" spans="1:27" x14ac:dyDescent="0.2">
      <c r="A262" s="581" t="s">
        <v>89</v>
      </c>
      <c r="B262" s="581" t="s">
        <v>240</v>
      </c>
      <c r="C262" s="581" t="s">
        <v>243</v>
      </c>
      <c r="D262" s="587" t="s">
        <v>236</v>
      </c>
      <c r="E262" s="584">
        <v>0</v>
      </c>
      <c r="F262" s="581">
        <v>51</v>
      </c>
      <c r="G262" s="581">
        <v>3337</v>
      </c>
      <c r="H262" s="581">
        <v>0</v>
      </c>
      <c r="I262" s="581">
        <v>0</v>
      </c>
      <c r="J262" s="581">
        <v>1470</v>
      </c>
      <c r="K262" s="581">
        <v>0</v>
      </c>
      <c r="L262" s="581">
        <v>0</v>
      </c>
      <c r="M262" s="581">
        <v>0</v>
      </c>
      <c r="N262" s="581">
        <v>0</v>
      </c>
      <c r="O262" s="581">
        <v>0</v>
      </c>
      <c r="P262" s="581">
        <v>-140</v>
      </c>
      <c r="Q262" s="581">
        <v>0</v>
      </c>
      <c r="R262" s="581">
        <v>0</v>
      </c>
      <c r="S262" s="581">
        <v>0</v>
      </c>
      <c r="T262" s="581">
        <v>0</v>
      </c>
      <c r="U262" s="581">
        <v>0</v>
      </c>
      <c r="V262" s="581">
        <v>0</v>
      </c>
      <c r="W262" s="581">
        <v>0</v>
      </c>
      <c r="X262" s="581">
        <v>0</v>
      </c>
      <c r="Y262" s="581">
        <v>0</v>
      </c>
      <c r="Z262" s="581">
        <v>0</v>
      </c>
      <c r="AA262" s="581">
        <v>0</v>
      </c>
    </row>
    <row r="263" spans="1:27" x14ac:dyDescent="0.2">
      <c r="A263" s="581" t="s">
        <v>89</v>
      </c>
      <c r="B263" s="581" t="s">
        <v>253</v>
      </c>
      <c r="C263" s="581" t="s">
        <v>243</v>
      </c>
      <c r="D263" s="587" t="s">
        <v>236</v>
      </c>
      <c r="E263" s="584">
        <v>0</v>
      </c>
      <c r="F263" s="581">
        <v>0</v>
      </c>
      <c r="G263" s="581">
        <v>228</v>
      </c>
      <c r="H263" s="581">
        <v>0</v>
      </c>
      <c r="I263" s="581">
        <v>0</v>
      </c>
      <c r="J263" s="581">
        <v>34</v>
      </c>
      <c r="K263" s="581">
        <v>0</v>
      </c>
      <c r="L263" s="581">
        <v>0</v>
      </c>
      <c r="M263" s="581">
        <v>0</v>
      </c>
      <c r="N263" s="581">
        <v>48</v>
      </c>
      <c r="O263" s="581">
        <v>0</v>
      </c>
      <c r="P263" s="581">
        <v>0</v>
      </c>
      <c r="Q263" s="581">
        <v>0</v>
      </c>
      <c r="R263" s="581">
        <v>0</v>
      </c>
      <c r="S263" s="581">
        <v>0</v>
      </c>
      <c r="T263" s="581">
        <v>0</v>
      </c>
      <c r="U263" s="581">
        <v>0</v>
      </c>
      <c r="V263" s="581">
        <v>0</v>
      </c>
      <c r="W263" s="581">
        <v>0</v>
      </c>
      <c r="X263" s="581">
        <v>0</v>
      </c>
      <c r="Y263" s="581">
        <v>0</v>
      </c>
      <c r="Z263" s="581">
        <v>0</v>
      </c>
      <c r="AA263" s="581">
        <v>1</v>
      </c>
    </row>
    <row r="264" spans="1:27" x14ac:dyDescent="0.2">
      <c r="A264" s="581" t="s">
        <v>89</v>
      </c>
      <c r="B264" s="581" t="s">
        <v>254</v>
      </c>
      <c r="C264" s="581" t="s">
        <v>243</v>
      </c>
      <c r="D264" s="587" t="s">
        <v>236</v>
      </c>
      <c r="E264" s="584">
        <v>0</v>
      </c>
      <c r="F264" s="581">
        <v>0</v>
      </c>
      <c r="G264" s="581">
        <v>0</v>
      </c>
      <c r="H264" s="581">
        <v>0</v>
      </c>
      <c r="I264" s="581">
        <v>0</v>
      </c>
      <c r="J264" s="581">
        <v>20</v>
      </c>
      <c r="K264" s="581">
        <v>0</v>
      </c>
      <c r="L264" s="581">
        <v>0</v>
      </c>
      <c r="M264" s="581">
        <v>0</v>
      </c>
      <c r="N264" s="581">
        <v>0</v>
      </c>
      <c r="O264" s="581">
        <v>389</v>
      </c>
      <c r="P264" s="581">
        <v>0</v>
      </c>
      <c r="Q264" s="581">
        <v>0</v>
      </c>
      <c r="R264" s="581">
        <v>0</v>
      </c>
      <c r="S264" s="581">
        <v>0</v>
      </c>
      <c r="T264" s="581">
        <v>0</v>
      </c>
      <c r="U264" s="581">
        <v>0</v>
      </c>
      <c r="V264" s="581">
        <v>0</v>
      </c>
      <c r="W264" s="581">
        <v>0</v>
      </c>
      <c r="X264" s="581">
        <v>0</v>
      </c>
      <c r="Y264" s="581">
        <v>0</v>
      </c>
      <c r="Z264" s="581">
        <v>0</v>
      </c>
      <c r="AA264" s="581">
        <v>0</v>
      </c>
    </row>
    <row r="265" spans="1:27" x14ac:dyDescent="0.2">
      <c r="A265" s="581" t="s">
        <v>89</v>
      </c>
      <c r="B265" s="581" t="s">
        <v>242</v>
      </c>
      <c r="C265" s="581" t="s">
        <v>243</v>
      </c>
      <c r="D265" s="587" t="s">
        <v>236</v>
      </c>
      <c r="E265" s="584">
        <v>0</v>
      </c>
      <c r="F265" s="581">
        <v>0</v>
      </c>
      <c r="G265" s="581">
        <v>0</v>
      </c>
      <c r="H265" s="581">
        <v>0</v>
      </c>
      <c r="I265" s="581">
        <v>0</v>
      </c>
      <c r="J265" s="581">
        <v>12</v>
      </c>
      <c r="K265" s="581">
        <v>0</v>
      </c>
      <c r="L265" s="581">
        <v>0</v>
      </c>
      <c r="M265" s="581">
        <v>0</v>
      </c>
      <c r="N265" s="581">
        <v>0</v>
      </c>
      <c r="O265" s="581">
        <v>0</v>
      </c>
      <c r="P265" s="581">
        <v>0</v>
      </c>
      <c r="Q265" s="581">
        <v>0</v>
      </c>
      <c r="R265" s="581">
        <v>0</v>
      </c>
      <c r="S265" s="581">
        <v>0</v>
      </c>
      <c r="T265" s="581">
        <v>0</v>
      </c>
      <c r="U265" s="581">
        <v>0</v>
      </c>
      <c r="V265" s="581">
        <v>0</v>
      </c>
      <c r="W265" s="581">
        <v>0</v>
      </c>
      <c r="X265" s="581">
        <v>0</v>
      </c>
      <c r="Y265" s="581">
        <v>0</v>
      </c>
      <c r="Z265" s="581">
        <v>0</v>
      </c>
      <c r="AA265" s="581">
        <v>0</v>
      </c>
    </row>
    <row r="266" spans="1:27" x14ac:dyDescent="0.2">
      <c r="A266" s="581" t="s">
        <v>91</v>
      </c>
      <c r="B266" s="581" t="s">
        <v>239</v>
      </c>
      <c r="C266" s="581"/>
      <c r="D266" s="587" t="s">
        <v>234</v>
      </c>
      <c r="E266" s="584">
        <v>0</v>
      </c>
      <c r="F266" s="581">
        <v>2</v>
      </c>
      <c r="G266" s="581">
        <v>765</v>
      </c>
      <c r="H266" s="581">
        <v>0</v>
      </c>
      <c r="I266" s="581">
        <v>0</v>
      </c>
      <c r="J266" s="581">
        <v>0</v>
      </c>
      <c r="K266" s="581">
        <v>0</v>
      </c>
      <c r="L266" s="581">
        <v>0</v>
      </c>
      <c r="M266" s="581">
        <v>0</v>
      </c>
      <c r="N266" s="581">
        <v>0</v>
      </c>
      <c r="O266" s="581">
        <v>40</v>
      </c>
      <c r="P266" s="581">
        <v>43</v>
      </c>
      <c r="Q266" s="581">
        <v>0</v>
      </c>
      <c r="R266" s="581">
        <v>0</v>
      </c>
      <c r="S266" s="581">
        <v>0</v>
      </c>
      <c r="T266" s="581">
        <v>0</v>
      </c>
      <c r="U266" s="581">
        <v>0</v>
      </c>
      <c r="V266" s="581">
        <v>0</v>
      </c>
      <c r="W266" s="581">
        <v>0</v>
      </c>
      <c r="X266" s="581">
        <v>0</v>
      </c>
      <c r="Y266" s="581">
        <v>24</v>
      </c>
      <c r="Z266" s="581">
        <v>-37</v>
      </c>
      <c r="AA266" s="581">
        <v>0</v>
      </c>
    </row>
    <row r="267" spans="1:27" x14ac:dyDescent="0.2">
      <c r="A267" s="581" t="s">
        <v>91</v>
      </c>
      <c r="B267" s="581" t="s">
        <v>241</v>
      </c>
      <c r="C267" s="581"/>
      <c r="D267" s="587" t="s">
        <v>234</v>
      </c>
      <c r="E267" s="584">
        <v>0</v>
      </c>
      <c r="F267" s="581">
        <v>0</v>
      </c>
      <c r="G267" s="581">
        <v>81</v>
      </c>
      <c r="H267" s="581">
        <v>0</v>
      </c>
      <c r="I267" s="581">
        <v>0</v>
      </c>
      <c r="J267" s="581">
        <v>0</v>
      </c>
      <c r="K267" s="581">
        <v>0</v>
      </c>
      <c r="L267" s="581">
        <v>0</v>
      </c>
      <c r="M267" s="581">
        <v>0</v>
      </c>
      <c r="N267" s="581">
        <v>0</v>
      </c>
      <c r="O267" s="581">
        <v>0</v>
      </c>
      <c r="P267" s="581">
        <v>0</v>
      </c>
      <c r="Q267" s="581">
        <v>0</v>
      </c>
      <c r="R267" s="581">
        <v>0</v>
      </c>
      <c r="S267" s="581">
        <v>0</v>
      </c>
      <c r="T267" s="581">
        <v>0</v>
      </c>
      <c r="U267" s="581">
        <v>0</v>
      </c>
      <c r="V267" s="581">
        <v>0</v>
      </c>
      <c r="W267" s="581">
        <v>0</v>
      </c>
      <c r="X267" s="581">
        <v>0</v>
      </c>
      <c r="Y267" s="581">
        <v>9</v>
      </c>
      <c r="Z267" s="581">
        <v>0</v>
      </c>
      <c r="AA267" s="581">
        <v>0</v>
      </c>
    </row>
    <row r="268" spans="1:27" x14ac:dyDescent="0.2">
      <c r="A268" s="581" t="s">
        <v>91</v>
      </c>
      <c r="B268" s="581" t="s">
        <v>239</v>
      </c>
      <c r="C268" s="581"/>
      <c r="D268" s="587" t="s">
        <v>235</v>
      </c>
      <c r="E268" s="584">
        <v>-2</v>
      </c>
      <c r="F268" s="581">
        <v>-3</v>
      </c>
      <c r="G268" s="581">
        <v>408</v>
      </c>
      <c r="H268" s="581">
        <v>0</v>
      </c>
      <c r="I268" s="581">
        <v>0</v>
      </c>
      <c r="J268" s="581">
        <v>0</v>
      </c>
      <c r="K268" s="581">
        <v>0</v>
      </c>
      <c r="L268" s="581">
        <v>0</v>
      </c>
      <c r="M268" s="581">
        <v>0</v>
      </c>
      <c r="N268" s="581">
        <v>0</v>
      </c>
      <c r="O268" s="581">
        <v>-1</v>
      </c>
      <c r="P268" s="581">
        <v>12</v>
      </c>
      <c r="Q268" s="581">
        <v>1</v>
      </c>
      <c r="R268" s="581">
        <v>0</v>
      </c>
      <c r="S268" s="581">
        <v>0</v>
      </c>
      <c r="T268" s="581">
        <v>0</v>
      </c>
      <c r="U268" s="581">
        <v>0</v>
      </c>
      <c r="V268" s="581">
        <v>0</v>
      </c>
      <c r="W268" s="581">
        <v>0</v>
      </c>
      <c r="X268" s="581">
        <v>0</v>
      </c>
      <c r="Y268" s="581">
        <v>0</v>
      </c>
      <c r="Z268" s="581">
        <v>-10</v>
      </c>
      <c r="AA268" s="581">
        <v>0</v>
      </c>
    </row>
    <row r="269" spans="1:27" x14ac:dyDescent="0.2">
      <c r="A269" s="581" t="s">
        <v>91</v>
      </c>
      <c r="B269" s="581" t="s">
        <v>241</v>
      </c>
      <c r="C269" s="581"/>
      <c r="D269" s="587" t="s">
        <v>235</v>
      </c>
      <c r="E269" s="584">
        <v>0</v>
      </c>
      <c r="F269" s="581">
        <v>0</v>
      </c>
      <c r="G269" s="581">
        <v>41</v>
      </c>
      <c r="H269" s="581">
        <v>0</v>
      </c>
      <c r="I269" s="581">
        <v>0</v>
      </c>
      <c r="J269" s="581">
        <v>0</v>
      </c>
      <c r="K269" s="581">
        <v>0</v>
      </c>
      <c r="L269" s="581">
        <v>0</v>
      </c>
      <c r="M269" s="581">
        <v>0</v>
      </c>
      <c r="N269" s="581">
        <v>0</v>
      </c>
      <c r="O269" s="581">
        <v>0</v>
      </c>
      <c r="P269" s="581">
        <v>0</v>
      </c>
      <c r="Q269" s="581">
        <v>0</v>
      </c>
      <c r="R269" s="581">
        <v>0</v>
      </c>
      <c r="S269" s="581">
        <v>0</v>
      </c>
      <c r="T269" s="581">
        <v>0</v>
      </c>
      <c r="U269" s="581">
        <v>0</v>
      </c>
      <c r="V269" s="581">
        <v>0</v>
      </c>
      <c r="W269" s="581">
        <v>0</v>
      </c>
      <c r="X269" s="581">
        <v>0</v>
      </c>
      <c r="Y269" s="581">
        <v>0</v>
      </c>
      <c r="Z269" s="581">
        <v>0</v>
      </c>
      <c r="AA269" s="581">
        <v>0</v>
      </c>
    </row>
    <row r="270" spans="1:27" x14ac:dyDescent="0.2">
      <c r="A270" s="581" t="s">
        <v>91</v>
      </c>
      <c r="B270" s="581" t="s">
        <v>239</v>
      </c>
      <c r="C270" s="581"/>
      <c r="D270" s="587" t="s">
        <v>236</v>
      </c>
      <c r="E270" s="584">
        <v>2</v>
      </c>
      <c r="F270" s="581">
        <v>5</v>
      </c>
      <c r="G270" s="581">
        <v>357</v>
      </c>
      <c r="H270" s="581">
        <v>0</v>
      </c>
      <c r="I270" s="581">
        <v>0</v>
      </c>
      <c r="J270" s="581">
        <v>0</v>
      </c>
      <c r="K270" s="581">
        <v>0</v>
      </c>
      <c r="L270" s="581">
        <v>0</v>
      </c>
      <c r="M270" s="581">
        <v>0</v>
      </c>
      <c r="N270" s="581">
        <v>0</v>
      </c>
      <c r="O270" s="581">
        <v>41</v>
      </c>
      <c r="P270" s="581">
        <v>31</v>
      </c>
      <c r="Q270" s="581">
        <v>-1</v>
      </c>
      <c r="R270" s="581">
        <v>0</v>
      </c>
      <c r="S270" s="581">
        <v>0</v>
      </c>
      <c r="T270" s="581">
        <v>0</v>
      </c>
      <c r="U270" s="581">
        <v>0</v>
      </c>
      <c r="V270" s="581">
        <v>0</v>
      </c>
      <c r="W270" s="581">
        <v>0</v>
      </c>
      <c r="X270" s="581">
        <v>0</v>
      </c>
      <c r="Y270" s="581">
        <v>24</v>
      </c>
      <c r="Z270" s="581">
        <v>-27</v>
      </c>
      <c r="AA270" s="581">
        <v>0</v>
      </c>
    </row>
    <row r="271" spans="1:27" x14ac:dyDescent="0.2">
      <c r="A271" s="581" t="s">
        <v>91</v>
      </c>
      <c r="B271" s="581" t="s">
        <v>241</v>
      </c>
      <c r="C271" s="581"/>
      <c r="D271" s="587" t="s">
        <v>236</v>
      </c>
      <c r="E271" s="584">
        <v>0</v>
      </c>
      <c r="F271" s="581">
        <v>0</v>
      </c>
      <c r="G271" s="581">
        <v>40</v>
      </c>
      <c r="H271" s="581">
        <v>0</v>
      </c>
      <c r="I271" s="581">
        <v>0</v>
      </c>
      <c r="J271" s="581">
        <v>0</v>
      </c>
      <c r="K271" s="581">
        <v>0</v>
      </c>
      <c r="L271" s="581">
        <v>0</v>
      </c>
      <c r="M271" s="581">
        <v>0</v>
      </c>
      <c r="N271" s="581">
        <v>0</v>
      </c>
      <c r="O271" s="581">
        <v>0</v>
      </c>
      <c r="P271" s="581">
        <v>0</v>
      </c>
      <c r="Q271" s="581">
        <v>0</v>
      </c>
      <c r="R271" s="581">
        <v>0</v>
      </c>
      <c r="S271" s="581">
        <v>0</v>
      </c>
      <c r="T271" s="581">
        <v>0</v>
      </c>
      <c r="U271" s="581">
        <v>0</v>
      </c>
      <c r="V271" s="581">
        <v>0</v>
      </c>
      <c r="W271" s="581">
        <v>0</v>
      </c>
      <c r="X271" s="581">
        <v>0</v>
      </c>
      <c r="Y271" s="581">
        <v>9</v>
      </c>
      <c r="Z271" s="581">
        <v>0</v>
      </c>
      <c r="AA271" s="581">
        <v>0</v>
      </c>
    </row>
    <row r="272" spans="1:27" x14ac:dyDescent="0.2">
      <c r="A272" s="581" t="s">
        <v>91</v>
      </c>
      <c r="B272" s="581" t="s">
        <v>244</v>
      </c>
      <c r="C272" s="581" t="s">
        <v>243</v>
      </c>
      <c r="D272" s="587" t="s">
        <v>234</v>
      </c>
      <c r="E272" s="584">
        <v>2789</v>
      </c>
      <c r="F272" s="581">
        <v>104</v>
      </c>
      <c r="G272" s="581">
        <v>-191</v>
      </c>
      <c r="H272" s="581">
        <v>0</v>
      </c>
      <c r="I272" s="581">
        <v>0</v>
      </c>
      <c r="J272" s="581">
        <v>1269</v>
      </c>
      <c r="K272" s="581">
        <v>0</v>
      </c>
      <c r="L272" s="581">
        <v>0</v>
      </c>
      <c r="M272" s="581">
        <v>0</v>
      </c>
      <c r="N272" s="581">
        <v>0</v>
      </c>
      <c r="O272" s="581">
        <v>0</v>
      </c>
      <c r="P272" s="581">
        <v>-1</v>
      </c>
      <c r="Q272" s="581">
        <v>4</v>
      </c>
      <c r="R272" s="581">
        <v>0</v>
      </c>
      <c r="S272" s="581">
        <v>0</v>
      </c>
      <c r="T272" s="581">
        <v>0</v>
      </c>
      <c r="U272" s="581">
        <v>0</v>
      </c>
      <c r="V272" s="581">
        <v>0</v>
      </c>
      <c r="W272" s="581">
        <v>0</v>
      </c>
      <c r="X272" s="581">
        <v>0</v>
      </c>
      <c r="Y272" s="581">
        <v>0</v>
      </c>
      <c r="Z272" s="581">
        <v>0</v>
      </c>
      <c r="AA272" s="581">
        <v>0</v>
      </c>
    </row>
    <row r="273" spans="1:27" x14ac:dyDescent="0.2">
      <c r="A273" s="581" t="s">
        <v>91</v>
      </c>
      <c r="B273" s="581" t="s">
        <v>240</v>
      </c>
      <c r="C273" s="581" t="s">
        <v>243</v>
      </c>
      <c r="D273" s="587" t="s">
        <v>234</v>
      </c>
      <c r="E273" s="584">
        <v>674</v>
      </c>
      <c r="F273" s="581">
        <v>25</v>
      </c>
      <c r="G273" s="581">
        <v>6639</v>
      </c>
      <c r="H273" s="581">
        <v>0</v>
      </c>
      <c r="I273" s="581">
        <v>0</v>
      </c>
      <c r="J273" s="581">
        <v>911</v>
      </c>
      <c r="K273" s="581">
        <v>0</v>
      </c>
      <c r="L273" s="581">
        <v>0</v>
      </c>
      <c r="M273" s="581">
        <v>0</v>
      </c>
      <c r="N273" s="581">
        <v>0</v>
      </c>
      <c r="O273" s="581">
        <v>0</v>
      </c>
      <c r="P273" s="581">
        <v>-220</v>
      </c>
      <c r="Q273" s="581">
        <v>21</v>
      </c>
      <c r="R273" s="581">
        <v>0</v>
      </c>
      <c r="S273" s="581">
        <v>0</v>
      </c>
      <c r="T273" s="581">
        <v>0</v>
      </c>
      <c r="U273" s="581">
        <v>0</v>
      </c>
      <c r="V273" s="581">
        <v>0</v>
      </c>
      <c r="W273" s="581">
        <v>0</v>
      </c>
      <c r="X273" s="581">
        <v>0</v>
      </c>
      <c r="Y273" s="581">
        <v>0</v>
      </c>
      <c r="Z273" s="581">
        <v>0</v>
      </c>
      <c r="AA273" s="581">
        <v>0</v>
      </c>
    </row>
    <row r="274" spans="1:27" x14ac:dyDescent="0.2">
      <c r="A274" s="581" t="s">
        <v>91</v>
      </c>
      <c r="B274" s="581" t="s">
        <v>242</v>
      </c>
      <c r="C274" s="581" t="s">
        <v>243</v>
      </c>
      <c r="D274" s="587" t="s">
        <v>234</v>
      </c>
      <c r="E274" s="584">
        <v>0</v>
      </c>
      <c r="F274" s="581">
        <v>399</v>
      </c>
      <c r="G274" s="581">
        <v>624</v>
      </c>
      <c r="H274" s="581">
        <v>0</v>
      </c>
      <c r="I274" s="581">
        <v>0</v>
      </c>
      <c r="J274" s="581">
        <v>42</v>
      </c>
      <c r="K274" s="581">
        <v>0</v>
      </c>
      <c r="L274" s="581">
        <v>0</v>
      </c>
      <c r="M274" s="581">
        <v>0</v>
      </c>
      <c r="N274" s="581">
        <v>128</v>
      </c>
      <c r="O274" s="581">
        <v>0</v>
      </c>
      <c r="P274" s="581">
        <v>80</v>
      </c>
      <c r="Q274" s="581">
        <v>4</v>
      </c>
      <c r="R274" s="581">
        <v>0</v>
      </c>
      <c r="S274" s="581">
        <v>0</v>
      </c>
      <c r="T274" s="581">
        <v>0</v>
      </c>
      <c r="U274" s="581">
        <v>0</v>
      </c>
      <c r="V274" s="581">
        <v>0</v>
      </c>
      <c r="W274" s="581">
        <v>0</v>
      </c>
      <c r="X274" s="581">
        <v>0</v>
      </c>
      <c r="Y274" s="581">
        <v>0</v>
      </c>
      <c r="Z274" s="581">
        <v>33</v>
      </c>
      <c r="AA274" s="581">
        <v>3</v>
      </c>
    </row>
    <row r="275" spans="1:27" x14ac:dyDescent="0.2">
      <c r="A275" s="581" t="s">
        <v>91</v>
      </c>
      <c r="B275" s="581" t="s">
        <v>244</v>
      </c>
      <c r="C275" s="581" t="s">
        <v>243</v>
      </c>
      <c r="D275" s="587" t="s">
        <v>235</v>
      </c>
      <c r="E275" s="584">
        <v>1142</v>
      </c>
      <c r="F275" s="581">
        <v>58</v>
      </c>
      <c r="G275" s="581">
        <v>-193</v>
      </c>
      <c r="H275" s="581">
        <v>0</v>
      </c>
      <c r="I275" s="581">
        <v>0</v>
      </c>
      <c r="J275" s="581">
        <v>0</v>
      </c>
      <c r="K275" s="581">
        <v>0</v>
      </c>
      <c r="L275" s="581">
        <v>0</v>
      </c>
      <c r="M275" s="581">
        <v>0</v>
      </c>
      <c r="N275" s="581">
        <v>0</v>
      </c>
      <c r="O275" s="581">
        <v>0</v>
      </c>
      <c r="P275" s="581">
        <v>-1</v>
      </c>
      <c r="Q275" s="581">
        <v>4</v>
      </c>
      <c r="R275" s="581">
        <v>0</v>
      </c>
      <c r="S275" s="581">
        <v>0</v>
      </c>
      <c r="T275" s="581">
        <v>0</v>
      </c>
      <c r="U275" s="581">
        <v>0</v>
      </c>
      <c r="V275" s="581">
        <v>0</v>
      </c>
      <c r="W275" s="581">
        <v>0</v>
      </c>
      <c r="X275" s="581">
        <v>0</v>
      </c>
      <c r="Y275" s="581">
        <v>0</v>
      </c>
      <c r="Z275" s="581">
        <v>0</v>
      </c>
      <c r="AA275" s="581">
        <v>0</v>
      </c>
    </row>
    <row r="276" spans="1:27" x14ac:dyDescent="0.2">
      <c r="A276" s="581" t="s">
        <v>91</v>
      </c>
      <c r="B276" s="581" t="s">
        <v>240</v>
      </c>
      <c r="C276" s="581" t="s">
        <v>243</v>
      </c>
      <c r="D276" s="587" t="s">
        <v>235</v>
      </c>
      <c r="E276" s="584">
        <v>234</v>
      </c>
      <c r="F276" s="581">
        <v>7</v>
      </c>
      <c r="G276" s="581">
        <v>2098</v>
      </c>
      <c r="H276" s="581">
        <v>0</v>
      </c>
      <c r="I276" s="581">
        <v>0</v>
      </c>
      <c r="J276" s="581">
        <v>0</v>
      </c>
      <c r="K276" s="581">
        <v>0</v>
      </c>
      <c r="L276" s="581">
        <v>0</v>
      </c>
      <c r="M276" s="581">
        <v>0</v>
      </c>
      <c r="N276" s="581">
        <v>0</v>
      </c>
      <c r="O276" s="581">
        <v>0</v>
      </c>
      <c r="P276" s="581">
        <v>-228</v>
      </c>
      <c r="Q276" s="581">
        <v>21</v>
      </c>
      <c r="R276" s="581">
        <v>0</v>
      </c>
      <c r="S276" s="581">
        <v>0</v>
      </c>
      <c r="T276" s="581">
        <v>0</v>
      </c>
      <c r="U276" s="581">
        <v>0</v>
      </c>
      <c r="V276" s="581">
        <v>0</v>
      </c>
      <c r="W276" s="581">
        <v>0</v>
      </c>
      <c r="X276" s="581">
        <v>0</v>
      </c>
      <c r="Y276" s="581">
        <v>0</v>
      </c>
      <c r="Z276" s="581">
        <v>0</v>
      </c>
      <c r="AA276" s="581">
        <v>0</v>
      </c>
    </row>
    <row r="277" spans="1:27" x14ac:dyDescent="0.2">
      <c r="A277" s="581" t="s">
        <v>91</v>
      </c>
      <c r="B277" s="581" t="s">
        <v>242</v>
      </c>
      <c r="C277" s="581" t="s">
        <v>243</v>
      </c>
      <c r="D277" s="587" t="s">
        <v>235</v>
      </c>
      <c r="E277" s="584">
        <v>0</v>
      </c>
      <c r="F277" s="581">
        <v>399</v>
      </c>
      <c r="G277" s="581">
        <v>0</v>
      </c>
      <c r="H277" s="581">
        <v>0</v>
      </c>
      <c r="I277" s="581">
        <v>0</v>
      </c>
      <c r="J277" s="581">
        <v>0</v>
      </c>
      <c r="K277" s="581">
        <v>0</v>
      </c>
      <c r="L277" s="581">
        <v>0</v>
      </c>
      <c r="M277" s="581">
        <v>0</v>
      </c>
      <c r="N277" s="581">
        <v>0</v>
      </c>
      <c r="O277" s="581">
        <v>0</v>
      </c>
      <c r="P277" s="581">
        <v>80</v>
      </c>
      <c r="Q277" s="581">
        <v>4</v>
      </c>
      <c r="R277" s="581">
        <v>0</v>
      </c>
      <c r="S277" s="581">
        <v>0</v>
      </c>
      <c r="T277" s="581">
        <v>0</v>
      </c>
      <c r="U277" s="581">
        <v>0</v>
      </c>
      <c r="V277" s="581">
        <v>0</v>
      </c>
      <c r="W277" s="581">
        <v>0</v>
      </c>
      <c r="X277" s="581">
        <v>0</v>
      </c>
      <c r="Y277" s="581">
        <v>0</v>
      </c>
      <c r="Z277" s="581">
        <v>12</v>
      </c>
      <c r="AA277" s="581">
        <v>0</v>
      </c>
    </row>
    <row r="278" spans="1:27" x14ac:dyDescent="0.2">
      <c r="A278" s="581" t="s">
        <v>91</v>
      </c>
      <c r="B278" s="581" t="s">
        <v>244</v>
      </c>
      <c r="C278" s="581" t="s">
        <v>243</v>
      </c>
      <c r="D278" s="587" t="s">
        <v>236</v>
      </c>
      <c r="E278" s="584">
        <v>1647</v>
      </c>
      <c r="F278" s="581">
        <v>46</v>
      </c>
      <c r="G278" s="581">
        <v>2</v>
      </c>
      <c r="H278" s="581">
        <v>0</v>
      </c>
      <c r="I278" s="581">
        <v>0</v>
      </c>
      <c r="J278" s="581">
        <v>1269</v>
      </c>
      <c r="K278" s="581">
        <v>0</v>
      </c>
      <c r="L278" s="581">
        <v>0</v>
      </c>
      <c r="M278" s="581">
        <v>0</v>
      </c>
      <c r="N278" s="581">
        <v>0</v>
      </c>
      <c r="O278" s="581">
        <v>0</v>
      </c>
      <c r="P278" s="581">
        <v>0</v>
      </c>
      <c r="Q278" s="581">
        <v>0</v>
      </c>
      <c r="R278" s="581">
        <v>0</v>
      </c>
      <c r="S278" s="581">
        <v>0</v>
      </c>
      <c r="T278" s="581">
        <v>0</v>
      </c>
      <c r="U278" s="581">
        <v>0</v>
      </c>
      <c r="V278" s="581">
        <v>0</v>
      </c>
      <c r="W278" s="581">
        <v>0</v>
      </c>
      <c r="X278" s="581">
        <v>0</v>
      </c>
      <c r="Y278" s="581">
        <v>0</v>
      </c>
      <c r="Z278" s="581">
        <v>0</v>
      </c>
      <c r="AA278" s="581">
        <v>0</v>
      </c>
    </row>
    <row r="279" spans="1:27" x14ac:dyDescent="0.2">
      <c r="A279" s="581" t="s">
        <v>91</v>
      </c>
      <c r="B279" s="581" t="s">
        <v>240</v>
      </c>
      <c r="C279" s="581" t="s">
        <v>243</v>
      </c>
      <c r="D279" s="587" t="s">
        <v>236</v>
      </c>
      <c r="E279" s="584">
        <v>440</v>
      </c>
      <c r="F279" s="581">
        <v>18</v>
      </c>
      <c r="G279" s="581">
        <v>4541</v>
      </c>
      <c r="H279" s="581">
        <v>0</v>
      </c>
      <c r="I279" s="581">
        <v>0</v>
      </c>
      <c r="J279" s="581">
        <v>911</v>
      </c>
      <c r="K279" s="581">
        <v>0</v>
      </c>
      <c r="L279" s="581">
        <v>0</v>
      </c>
      <c r="M279" s="581">
        <v>0</v>
      </c>
      <c r="N279" s="581">
        <v>0</v>
      </c>
      <c r="O279" s="581">
        <v>0</v>
      </c>
      <c r="P279" s="581">
        <v>8</v>
      </c>
      <c r="Q279" s="581">
        <v>0</v>
      </c>
      <c r="R279" s="581">
        <v>0</v>
      </c>
      <c r="S279" s="581">
        <v>0</v>
      </c>
      <c r="T279" s="581">
        <v>0</v>
      </c>
      <c r="U279" s="581">
        <v>0</v>
      </c>
      <c r="V279" s="581">
        <v>0</v>
      </c>
      <c r="W279" s="581">
        <v>0</v>
      </c>
      <c r="X279" s="581">
        <v>0</v>
      </c>
      <c r="Y279" s="581">
        <v>0</v>
      </c>
      <c r="Z279" s="581">
        <v>0</v>
      </c>
      <c r="AA279" s="581">
        <v>0</v>
      </c>
    </row>
    <row r="280" spans="1:27" x14ac:dyDescent="0.2">
      <c r="A280" s="581" t="s">
        <v>91</v>
      </c>
      <c r="B280" s="581" t="s">
        <v>242</v>
      </c>
      <c r="C280" s="581" t="s">
        <v>243</v>
      </c>
      <c r="D280" s="587" t="s">
        <v>236</v>
      </c>
      <c r="E280" s="584">
        <v>0</v>
      </c>
      <c r="F280" s="581">
        <v>0</v>
      </c>
      <c r="G280" s="581">
        <v>624</v>
      </c>
      <c r="H280" s="581">
        <v>0</v>
      </c>
      <c r="I280" s="581">
        <v>0</v>
      </c>
      <c r="J280" s="581">
        <v>42</v>
      </c>
      <c r="K280" s="581">
        <v>0</v>
      </c>
      <c r="L280" s="581">
        <v>0</v>
      </c>
      <c r="M280" s="581">
        <v>0</v>
      </c>
      <c r="N280" s="581">
        <v>128</v>
      </c>
      <c r="O280" s="581">
        <v>0</v>
      </c>
      <c r="P280" s="581">
        <v>0</v>
      </c>
      <c r="Q280" s="581">
        <v>0</v>
      </c>
      <c r="R280" s="581">
        <v>0</v>
      </c>
      <c r="S280" s="581">
        <v>0</v>
      </c>
      <c r="T280" s="581">
        <v>0</v>
      </c>
      <c r="U280" s="581">
        <v>0</v>
      </c>
      <c r="V280" s="581">
        <v>0</v>
      </c>
      <c r="W280" s="581">
        <v>0</v>
      </c>
      <c r="X280" s="581">
        <v>0</v>
      </c>
      <c r="Y280" s="581">
        <v>0</v>
      </c>
      <c r="Z280" s="581">
        <v>21</v>
      </c>
      <c r="AA280" s="581">
        <v>3</v>
      </c>
    </row>
    <row r="281" spans="1:27" x14ac:dyDescent="0.2">
      <c r="A281" s="581" t="s">
        <v>93</v>
      </c>
      <c r="B281" s="581" t="s">
        <v>239</v>
      </c>
      <c r="C281" s="581"/>
      <c r="D281" s="587" t="s">
        <v>234</v>
      </c>
      <c r="E281" s="584">
        <v>0</v>
      </c>
      <c r="F281" s="581">
        <v>2</v>
      </c>
      <c r="G281" s="581">
        <v>7349</v>
      </c>
      <c r="H281" s="581">
        <v>0</v>
      </c>
      <c r="I281" s="581">
        <v>0</v>
      </c>
      <c r="J281" s="581">
        <v>0</v>
      </c>
      <c r="K281" s="581">
        <v>0</v>
      </c>
      <c r="L281" s="581">
        <v>0</v>
      </c>
      <c r="M281" s="581">
        <v>0</v>
      </c>
      <c r="N281" s="581">
        <v>0</v>
      </c>
      <c r="O281" s="581">
        <v>13</v>
      </c>
      <c r="P281" s="581">
        <v>12</v>
      </c>
      <c r="Q281" s="581">
        <v>0</v>
      </c>
      <c r="R281" s="581">
        <v>0</v>
      </c>
      <c r="S281" s="581">
        <v>0</v>
      </c>
      <c r="T281" s="581">
        <v>0</v>
      </c>
      <c r="U281" s="581">
        <v>0</v>
      </c>
      <c r="V281" s="581">
        <v>0</v>
      </c>
      <c r="W281" s="581">
        <v>0</v>
      </c>
      <c r="X281" s="581">
        <v>0</v>
      </c>
      <c r="Y281" s="581">
        <v>46</v>
      </c>
      <c r="Z281" s="581">
        <v>-2</v>
      </c>
      <c r="AA281" s="581">
        <v>0</v>
      </c>
    </row>
    <row r="282" spans="1:27" x14ac:dyDescent="0.2">
      <c r="A282" s="581" t="s">
        <v>93</v>
      </c>
      <c r="B282" s="581" t="s">
        <v>241</v>
      </c>
      <c r="C282" s="581"/>
      <c r="D282" s="587" t="s">
        <v>234</v>
      </c>
      <c r="E282" s="584">
        <v>0</v>
      </c>
      <c r="F282" s="581">
        <v>0</v>
      </c>
      <c r="G282" s="581">
        <v>736</v>
      </c>
      <c r="H282" s="581">
        <v>0</v>
      </c>
      <c r="I282" s="581">
        <v>0</v>
      </c>
      <c r="J282" s="581">
        <v>0</v>
      </c>
      <c r="K282" s="581">
        <v>0</v>
      </c>
      <c r="L282" s="581">
        <v>0</v>
      </c>
      <c r="M282" s="581">
        <v>0</v>
      </c>
      <c r="N282" s="581">
        <v>0</v>
      </c>
      <c r="O282" s="581">
        <v>0</v>
      </c>
      <c r="P282" s="581">
        <v>1</v>
      </c>
      <c r="Q282" s="581">
        <v>0</v>
      </c>
      <c r="R282" s="581">
        <v>0</v>
      </c>
      <c r="S282" s="581">
        <v>0</v>
      </c>
      <c r="T282" s="581">
        <v>0</v>
      </c>
      <c r="U282" s="581">
        <v>0</v>
      </c>
      <c r="V282" s="581">
        <v>0</v>
      </c>
      <c r="W282" s="581">
        <v>0</v>
      </c>
      <c r="X282" s="581">
        <v>0</v>
      </c>
      <c r="Y282" s="581">
        <v>36</v>
      </c>
      <c r="Z282" s="581">
        <v>0</v>
      </c>
      <c r="AA282" s="581">
        <v>0</v>
      </c>
    </row>
    <row r="283" spans="1:27" x14ac:dyDescent="0.2">
      <c r="A283" s="581" t="s">
        <v>93</v>
      </c>
      <c r="B283" s="581" t="s">
        <v>239</v>
      </c>
      <c r="C283" s="581"/>
      <c r="D283" s="587" t="s">
        <v>235</v>
      </c>
      <c r="E283" s="584">
        <v>-22</v>
      </c>
      <c r="F283" s="581">
        <v>-41</v>
      </c>
      <c r="G283" s="581">
        <v>3180</v>
      </c>
      <c r="H283" s="581">
        <v>0</v>
      </c>
      <c r="I283" s="581">
        <v>0</v>
      </c>
      <c r="J283" s="581">
        <v>0</v>
      </c>
      <c r="K283" s="581">
        <v>0</v>
      </c>
      <c r="L283" s="581">
        <v>0</v>
      </c>
      <c r="M283" s="581">
        <v>0</v>
      </c>
      <c r="N283" s="581">
        <v>0</v>
      </c>
      <c r="O283" s="581">
        <v>-13</v>
      </c>
      <c r="P283" s="581">
        <v>6</v>
      </c>
      <c r="Q283" s="581">
        <v>21</v>
      </c>
      <c r="R283" s="581">
        <v>0</v>
      </c>
      <c r="S283" s="581">
        <v>0</v>
      </c>
      <c r="T283" s="581">
        <v>0</v>
      </c>
      <c r="U283" s="581">
        <v>0</v>
      </c>
      <c r="V283" s="581">
        <v>0</v>
      </c>
      <c r="W283" s="581">
        <v>0</v>
      </c>
      <c r="X283" s="581">
        <v>0</v>
      </c>
      <c r="Y283" s="581">
        <v>0</v>
      </c>
      <c r="Z283" s="581">
        <v>-10</v>
      </c>
      <c r="AA283" s="581">
        <v>4</v>
      </c>
    </row>
    <row r="284" spans="1:27" x14ac:dyDescent="0.2">
      <c r="A284" s="581" t="s">
        <v>93</v>
      </c>
      <c r="B284" s="581" t="s">
        <v>241</v>
      </c>
      <c r="C284" s="581"/>
      <c r="D284" s="587" t="s">
        <v>235</v>
      </c>
      <c r="E284" s="584">
        <v>0</v>
      </c>
      <c r="F284" s="581">
        <v>0</v>
      </c>
      <c r="G284" s="581">
        <v>243</v>
      </c>
      <c r="H284" s="581">
        <v>0</v>
      </c>
      <c r="I284" s="581">
        <v>0</v>
      </c>
      <c r="J284" s="581">
        <v>0</v>
      </c>
      <c r="K284" s="581">
        <v>0</v>
      </c>
      <c r="L284" s="581">
        <v>0</v>
      </c>
      <c r="M284" s="581">
        <v>0</v>
      </c>
      <c r="N284" s="581">
        <v>0</v>
      </c>
      <c r="O284" s="581">
        <v>0</v>
      </c>
      <c r="P284" s="581">
        <v>1</v>
      </c>
      <c r="Q284" s="581">
        <v>0</v>
      </c>
      <c r="R284" s="581">
        <v>0</v>
      </c>
      <c r="S284" s="581">
        <v>0</v>
      </c>
      <c r="T284" s="581">
        <v>0</v>
      </c>
      <c r="U284" s="581">
        <v>0</v>
      </c>
      <c r="V284" s="581">
        <v>0</v>
      </c>
      <c r="W284" s="581">
        <v>0</v>
      </c>
      <c r="X284" s="581">
        <v>0</v>
      </c>
      <c r="Y284" s="581">
        <v>0</v>
      </c>
      <c r="Z284" s="581">
        <v>0</v>
      </c>
      <c r="AA284" s="581">
        <v>0</v>
      </c>
    </row>
    <row r="285" spans="1:27" x14ac:dyDescent="0.2">
      <c r="A285" s="581" t="s">
        <v>93</v>
      </c>
      <c r="B285" s="581" t="s">
        <v>239</v>
      </c>
      <c r="C285" s="581"/>
      <c r="D285" s="587" t="s">
        <v>236</v>
      </c>
      <c r="E285" s="584">
        <v>22</v>
      </c>
      <c r="F285" s="581">
        <v>43</v>
      </c>
      <c r="G285" s="581">
        <v>4169</v>
      </c>
      <c r="H285" s="581">
        <v>0</v>
      </c>
      <c r="I285" s="581">
        <v>0</v>
      </c>
      <c r="J285" s="581">
        <v>0</v>
      </c>
      <c r="K285" s="581">
        <v>0</v>
      </c>
      <c r="L285" s="581">
        <v>0</v>
      </c>
      <c r="M285" s="581">
        <v>0</v>
      </c>
      <c r="N285" s="581">
        <v>0</v>
      </c>
      <c r="O285" s="581">
        <v>26</v>
      </c>
      <c r="P285" s="581">
        <v>6</v>
      </c>
      <c r="Q285" s="581">
        <v>-21</v>
      </c>
      <c r="R285" s="581">
        <v>0</v>
      </c>
      <c r="S285" s="581">
        <v>0</v>
      </c>
      <c r="T285" s="581">
        <v>0</v>
      </c>
      <c r="U285" s="581">
        <v>0</v>
      </c>
      <c r="V285" s="581">
        <v>0</v>
      </c>
      <c r="W285" s="581">
        <v>0</v>
      </c>
      <c r="X285" s="581">
        <v>0</v>
      </c>
      <c r="Y285" s="581">
        <v>46</v>
      </c>
      <c r="Z285" s="581">
        <v>8</v>
      </c>
      <c r="AA285" s="581">
        <v>-4</v>
      </c>
    </row>
    <row r="286" spans="1:27" x14ac:dyDescent="0.2">
      <c r="A286" s="581" t="s">
        <v>93</v>
      </c>
      <c r="B286" s="581" t="s">
        <v>241</v>
      </c>
      <c r="C286" s="581"/>
      <c r="D286" s="587" t="s">
        <v>236</v>
      </c>
      <c r="E286" s="584">
        <v>0</v>
      </c>
      <c r="F286" s="581">
        <v>0</v>
      </c>
      <c r="G286" s="581">
        <v>493</v>
      </c>
      <c r="H286" s="581">
        <v>0</v>
      </c>
      <c r="I286" s="581">
        <v>0</v>
      </c>
      <c r="J286" s="581">
        <v>0</v>
      </c>
      <c r="K286" s="581">
        <v>0</v>
      </c>
      <c r="L286" s="581">
        <v>0</v>
      </c>
      <c r="M286" s="581">
        <v>0</v>
      </c>
      <c r="N286" s="581">
        <v>0</v>
      </c>
      <c r="O286" s="581">
        <v>0</v>
      </c>
      <c r="P286" s="581">
        <v>0</v>
      </c>
      <c r="Q286" s="581">
        <v>0</v>
      </c>
      <c r="R286" s="581">
        <v>0</v>
      </c>
      <c r="S286" s="581">
        <v>0</v>
      </c>
      <c r="T286" s="581">
        <v>0</v>
      </c>
      <c r="U286" s="581">
        <v>0</v>
      </c>
      <c r="V286" s="581">
        <v>0</v>
      </c>
      <c r="W286" s="581">
        <v>0</v>
      </c>
      <c r="X286" s="581">
        <v>0</v>
      </c>
      <c r="Y286" s="581">
        <v>36</v>
      </c>
      <c r="Z286" s="581">
        <v>0</v>
      </c>
      <c r="AA286" s="581">
        <v>0</v>
      </c>
    </row>
    <row r="287" spans="1:27" x14ac:dyDescent="0.2">
      <c r="A287" s="581" t="s">
        <v>93</v>
      </c>
      <c r="B287" s="581" t="s">
        <v>244</v>
      </c>
      <c r="C287" s="581" t="s">
        <v>243</v>
      </c>
      <c r="D287" s="587" t="s">
        <v>234</v>
      </c>
      <c r="E287" s="584">
        <v>0</v>
      </c>
      <c r="F287" s="581">
        <v>94</v>
      </c>
      <c r="G287" s="581">
        <v>-1</v>
      </c>
      <c r="H287" s="581">
        <v>0</v>
      </c>
      <c r="I287" s="581">
        <v>0</v>
      </c>
      <c r="J287" s="581">
        <v>3</v>
      </c>
      <c r="K287" s="581">
        <v>0</v>
      </c>
      <c r="L287" s="581">
        <v>0</v>
      </c>
      <c r="M287" s="581">
        <v>0</v>
      </c>
      <c r="N287" s="581">
        <v>0</v>
      </c>
      <c r="O287" s="581">
        <v>0</v>
      </c>
      <c r="P287" s="581">
        <v>4</v>
      </c>
      <c r="Q287" s="581">
        <v>0</v>
      </c>
      <c r="R287" s="581">
        <v>0</v>
      </c>
      <c r="S287" s="581">
        <v>0</v>
      </c>
      <c r="T287" s="581">
        <v>0</v>
      </c>
      <c r="U287" s="581">
        <v>0</v>
      </c>
      <c r="V287" s="581">
        <v>0</v>
      </c>
      <c r="W287" s="581">
        <v>0</v>
      </c>
      <c r="X287" s="581">
        <v>0</v>
      </c>
      <c r="Y287" s="581">
        <v>0</v>
      </c>
      <c r="Z287" s="581">
        <v>0</v>
      </c>
      <c r="AA287" s="581">
        <v>0</v>
      </c>
    </row>
    <row r="288" spans="1:27" x14ac:dyDescent="0.2">
      <c r="A288" s="581" t="s">
        <v>93</v>
      </c>
      <c r="B288" s="581" t="s">
        <v>240</v>
      </c>
      <c r="C288" s="581" t="s">
        <v>243</v>
      </c>
      <c r="D288" s="587" t="s">
        <v>234</v>
      </c>
      <c r="E288" s="584">
        <v>0</v>
      </c>
      <c r="F288" s="581">
        <v>85</v>
      </c>
      <c r="G288" s="581">
        <v>31086</v>
      </c>
      <c r="H288" s="581">
        <v>0</v>
      </c>
      <c r="I288" s="581">
        <v>0</v>
      </c>
      <c r="J288" s="581">
        <v>852</v>
      </c>
      <c r="K288" s="581">
        <v>0</v>
      </c>
      <c r="L288" s="581">
        <v>0</v>
      </c>
      <c r="M288" s="581">
        <v>0</v>
      </c>
      <c r="N288" s="581">
        <v>0</v>
      </c>
      <c r="O288" s="581">
        <v>0</v>
      </c>
      <c r="P288" s="581">
        <v>-11796</v>
      </c>
      <c r="Q288" s="581">
        <v>54</v>
      </c>
      <c r="R288" s="581">
        <v>0</v>
      </c>
      <c r="S288" s="581">
        <v>0</v>
      </c>
      <c r="T288" s="581">
        <v>0</v>
      </c>
      <c r="U288" s="581">
        <v>0</v>
      </c>
      <c r="V288" s="581">
        <v>0</v>
      </c>
      <c r="W288" s="581">
        <v>0</v>
      </c>
      <c r="X288" s="581">
        <v>0</v>
      </c>
      <c r="Y288" s="581">
        <v>0</v>
      </c>
      <c r="Z288" s="581">
        <v>0</v>
      </c>
      <c r="AA288" s="581">
        <v>0</v>
      </c>
    </row>
    <row r="289" spans="1:27" x14ac:dyDescent="0.2">
      <c r="A289" s="581" t="s">
        <v>93</v>
      </c>
      <c r="B289" s="581" t="s">
        <v>242</v>
      </c>
      <c r="C289" s="581" t="s">
        <v>243</v>
      </c>
      <c r="D289" s="587" t="s">
        <v>234</v>
      </c>
      <c r="E289" s="584">
        <v>0</v>
      </c>
      <c r="F289" s="581">
        <v>662</v>
      </c>
      <c r="G289" s="581">
        <v>928</v>
      </c>
      <c r="H289" s="581">
        <v>0</v>
      </c>
      <c r="I289" s="581">
        <v>0</v>
      </c>
      <c r="J289" s="581">
        <v>102</v>
      </c>
      <c r="K289" s="581">
        <v>0</v>
      </c>
      <c r="L289" s="581">
        <v>0</v>
      </c>
      <c r="M289" s="581">
        <v>0</v>
      </c>
      <c r="N289" s="581">
        <v>194</v>
      </c>
      <c r="O289" s="581">
        <v>0</v>
      </c>
      <c r="P289" s="581">
        <v>89</v>
      </c>
      <c r="Q289" s="581">
        <v>4</v>
      </c>
      <c r="R289" s="581">
        <v>0</v>
      </c>
      <c r="S289" s="581">
        <v>0</v>
      </c>
      <c r="T289" s="581">
        <v>0</v>
      </c>
      <c r="U289" s="581">
        <v>0</v>
      </c>
      <c r="V289" s="581">
        <v>0</v>
      </c>
      <c r="W289" s="581">
        <v>0</v>
      </c>
      <c r="X289" s="581">
        <v>0</v>
      </c>
      <c r="Y289" s="581">
        <v>0</v>
      </c>
      <c r="Z289" s="581">
        <v>0</v>
      </c>
      <c r="AA289" s="581">
        <v>4</v>
      </c>
    </row>
    <row r="290" spans="1:27" x14ac:dyDescent="0.2">
      <c r="A290" s="581" t="s">
        <v>93</v>
      </c>
      <c r="B290" s="581" t="s">
        <v>244</v>
      </c>
      <c r="C290" s="581" t="s">
        <v>243</v>
      </c>
      <c r="D290" s="587" t="s">
        <v>235</v>
      </c>
      <c r="E290" s="584">
        <v>0</v>
      </c>
      <c r="F290" s="581">
        <v>23</v>
      </c>
      <c r="G290" s="581">
        <v>-1</v>
      </c>
      <c r="H290" s="581">
        <v>0</v>
      </c>
      <c r="I290" s="581">
        <v>0</v>
      </c>
      <c r="J290" s="581">
        <v>0</v>
      </c>
      <c r="K290" s="581">
        <v>0</v>
      </c>
      <c r="L290" s="581">
        <v>0</v>
      </c>
      <c r="M290" s="581">
        <v>0</v>
      </c>
      <c r="N290" s="581">
        <v>0</v>
      </c>
      <c r="O290" s="581">
        <v>0</v>
      </c>
      <c r="P290" s="581">
        <v>4</v>
      </c>
      <c r="Q290" s="581">
        <v>0</v>
      </c>
      <c r="R290" s="581">
        <v>0</v>
      </c>
      <c r="S290" s="581">
        <v>0</v>
      </c>
      <c r="T290" s="581">
        <v>0</v>
      </c>
      <c r="U290" s="581">
        <v>0</v>
      </c>
      <c r="V290" s="581">
        <v>0</v>
      </c>
      <c r="W290" s="581">
        <v>0</v>
      </c>
      <c r="X290" s="581">
        <v>0</v>
      </c>
      <c r="Y290" s="581">
        <v>0</v>
      </c>
      <c r="Z290" s="581">
        <v>0</v>
      </c>
      <c r="AA290" s="581">
        <v>0</v>
      </c>
    </row>
    <row r="291" spans="1:27" x14ac:dyDescent="0.2">
      <c r="A291" s="581" t="s">
        <v>93</v>
      </c>
      <c r="B291" s="581" t="s">
        <v>240</v>
      </c>
      <c r="C291" s="581" t="s">
        <v>243</v>
      </c>
      <c r="D291" s="587" t="s">
        <v>235</v>
      </c>
      <c r="E291" s="584">
        <v>0</v>
      </c>
      <c r="F291" s="581">
        <v>31</v>
      </c>
      <c r="G291" s="581">
        <v>19297</v>
      </c>
      <c r="H291" s="581">
        <v>0</v>
      </c>
      <c r="I291" s="581">
        <v>0</v>
      </c>
      <c r="J291" s="581">
        <v>0</v>
      </c>
      <c r="K291" s="581">
        <v>0</v>
      </c>
      <c r="L291" s="581">
        <v>0</v>
      </c>
      <c r="M291" s="581">
        <v>0</v>
      </c>
      <c r="N291" s="581">
        <v>0</v>
      </c>
      <c r="O291" s="581">
        <v>0</v>
      </c>
      <c r="P291" s="581">
        <v>-11807</v>
      </c>
      <c r="Q291" s="581">
        <v>54</v>
      </c>
      <c r="R291" s="581">
        <v>0</v>
      </c>
      <c r="S291" s="581">
        <v>0</v>
      </c>
      <c r="T291" s="581">
        <v>0</v>
      </c>
      <c r="U291" s="581">
        <v>0</v>
      </c>
      <c r="V291" s="581">
        <v>0</v>
      </c>
      <c r="W291" s="581">
        <v>0</v>
      </c>
      <c r="X291" s="581">
        <v>0</v>
      </c>
      <c r="Y291" s="581">
        <v>0</v>
      </c>
      <c r="Z291" s="581">
        <v>0</v>
      </c>
      <c r="AA291" s="581">
        <v>0</v>
      </c>
    </row>
    <row r="292" spans="1:27" x14ac:dyDescent="0.2">
      <c r="A292" s="581" t="s">
        <v>93</v>
      </c>
      <c r="B292" s="581" t="s">
        <v>242</v>
      </c>
      <c r="C292" s="581" t="s">
        <v>243</v>
      </c>
      <c r="D292" s="587" t="s">
        <v>235</v>
      </c>
      <c r="E292" s="584">
        <v>0</v>
      </c>
      <c r="F292" s="581">
        <v>662</v>
      </c>
      <c r="G292" s="581">
        <v>0</v>
      </c>
      <c r="H292" s="581">
        <v>0</v>
      </c>
      <c r="I292" s="581">
        <v>0</v>
      </c>
      <c r="J292" s="581">
        <v>0</v>
      </c>
      <c r="K292" s="581">
        <v>0</v>
      </c>
      <c r="L292" s="581">
        <v>0</v>
      </c>
      <c r="M292" s="581">
        <v>0</v>
      </c>
      <c r="N292" s="581">
        <v>0</v>
      </c>
      <c r="O292" s="581">
        <v>0</v>
      </c>
      <c r="P292" s="581">
        <v>89</v>
      </c>
      <c r="Q292" s="581">
        <v>4</v>
      </c>
      <c r="R292" s="581">
        <v>0</v>
      </c>
      <c r="S292" s="581">
        <v>0</v>
      </c>
      <c r="T292" s="581">
        <v>0</v>
      </c>
      <c r="U292" s="581">
        <v>0</v>
      </c>
      <c r="V292" s="581">
        <v>0</v>
      </c>
      <c r="W292" s="581">
        <v>0</v>
      </c>
      <c r="X292" s="581">
        <v>0</v>
      </c>
      <c r="Y292" s="581">
        <v>0</v>
      </c>
      <c r="Z292" s="581">
        <v>0</v>
      </c>
      <c r="AA292" s="581">
        <v>0</v>
      </c>
    </row>
    <row r="293" spans="1:27" x14ac:dyDescent="0.2">
      <c r="A293" s="581" t="s">
        <v>93</v>
      </c>
      <c r="B293" s="581" t="s">
        <v>244</v>
      </c>
      <c r="C293" s="581" t="s">
        <v>243</v>
      </c>
      <c r="D293" s="587" t="s">
        <v>236</v>
      </c>
      <c r="E293" s="584">
        <v>0</v>
      </c>
      <c r="F293" s="581">
        <v>71</v>
      </c>
      <c r="G293" s="581">
        <v>0</v>
      </c>
      <c r="H293" s="581">
        <v>0</v>
      </c>
      <c r="I293" s="581">
        <v>0</v>
      </c>
      <c r="J293" s="581">
        <v>3</v>
      </c>
      <c r="K293" s="581">
        <v>0</v>
      </c>
      <c r="L293" s="581">
        <v>0</v>
      </c>
      <c r="M293" s="581">
        <v>0</v>
      </c>
      <c r="N293" s="581">
        <v>0</v>
      </c>
      <c r="O293" s="581">
        <v>0</v>
      </c>
      <c r="P293" s="581">
        <v>0</v>
      </c>
      <c r="Q293" s="581">
        <v>0</v>
      </c>
      <c r="R293" s="581">
        <v>0</v>
      </c>
      <c r="S293" s="581">
        <v>0</v>
      </c>
      <c r="T293" s="581">
        <v>0</v>
      </c>
      <c r="U293" s="581">
        <v>0</v>
      </c>
      <c r="V293" s="581">
        <v>0</v>
      </c>
      <c r="W293" s="581">
        <v>0</v>
      </c>
      <c r="X293" s="581">
        <v>0</v>
      </c>
      <c r="Y293" s="581">
        <v>0</v>
      </c>
      <c r="Z293" s="581">
        <v>0</v>
      </c>
      <c r="AA293" s="581">
        <v>0</v>
      </c>
    </row>
    <row r="294" spans="1:27" x14ac:dyDescent="0.2">
      <c r="A294" s="581" t="s">
        <v>93</v>
      </c>
      <c r="B294" s="581" t="s">
        <v>240</v>
      </c>
      <c r="C294" s="581" t="s">
        <v>243</v>
      </c>
      <c r="D294" s="587" t="s">
        <v>236</v>
      </c>
      <c r="E294" s="584">
        <v>0</v>
      </c>
      <c r="F294" s="581">
        <v>54</v>
      </c>
      <c r="G294" s="581">
        <v>11789</v>
      </c>
      <c r="H294" s="581">
        <v>0</v>
      </c>
      <c r="I294" s="581">
        <v>0</v>
      </c>
      <c r="J294" s="581">
        <v>852</v>
      </c>
      <c r="K294" s="581">
        <v>0</v>
      </c>
      <c r="L294" s="581">
        <v>0</v>
      </c>
      <c r="M294" s="581">
        <v>0</v>
      </c>
      <c r="N294" s="581">
        <v>0</v>
      </c>
      <c r="O294" s="581">
        <v>0</v>
      </c>
      <c r="P294" s="581">
        <v>11</v>
      </c>
      <c r="Q294" s="581">
        <v>0</v>
      </c>
      <c r="R294" s="581">
        <v>0</v>
      </c>
      <c r="S294" s="581">
        <v>0</v>
      </c>
      <c r="T294" s="581">
        <v>0</v>
      </c>
      <c r="U294" s="581">
        <v>0</v>
      </c>
      <c r="V294" s="581">
        <v>0</v>
      </c>
      <c r="W294" s="581">
        <v>0</v>
      </c>
      <c r="X294" s="581">
        <v>0</v>
      </c>
      <c r="Y294" s="581">
        <v>0</v>
      </c>
      <c r="Z294" s="581">
        <v>0</v>
      </c>
      <c r="AA294" s="581">
        <v>0</v>
      </c>
    </row>
    <row r="295" spans="1:27" x14ac:dyDescent="0.2">
      <c r="A295" s="581" t="s">
        <v>93</v>
      </c>
      <c r="B295" s="581" t="s">
        <v>242</v>
      </c>
      <c r="C295" s="581" t="s">
        <v>243</v>
      </c>
      <c r="D295" s="587" t="s">
        <v>236</v>
      </c>
      <c r="E295" s="584">
        <v>0</v>
      </c>
      <c r="F295" s="581">
        <v>0</v>
      </c>
      <c r="G295" s="581">
        <v>928</v>
      </c>
      <c r="H295" s="581">
        <v>0</v>
      </c>
      <c r="I295" s="581">
        <v>0</v>
      </c>
      <c r="J295" s="581">
        <v>102</v>
      </c>
      <c r="K295" s="581">
        <v>0</v>
      </c>
      <c r="L295" s="581">
        <v>0</v>
      </c>
      <c r="M295" s="581">
        <v>0</v>
      </c>
      <c r="N295" s="581">
        <v>194</v>
      </c>
      <c r="O295" s="581">
        <v>0</v>
      </c>
      <c r="P295" s="581">
        <v>0</v>
      </c>
      <c r="Q295" s="581">
        <v>0</v>
      </c>
      <c r="R295" s="581">
        <v>0</v>
      </c>
      <c r="S295" s="581">
        <v>0</v>
      </c>
      <c r="T295" s="581">
        <v>0</v>
      </c>
      <c r="U295" s="581">
        <v>0</v>
      </c>
      <c r="V295" s="581">
        <v>0</v>
      </c>
      <c r="W295" s="581">
        <v>0</v>
      </c>
      <c r="X295" s="581">
        <v>0</v>
      </c>
      <c r="Y295" s="581">
        <v>0</v>
      </c>
      <c r="Z295" s="581">
        <v>0</v>
      </c>
      <c r="AA295" s="581">
        <v>4</v>
      </c>
    </row>
    <row r="296" spans="1:27" x14ac:dyDescent="0.2">
      <c r="A296" s="581" t="s">
        <v>95</v>
      </c>
      <c r="B296" s="581" t="s">
        <v>239</v>
      </c>
      <c r="C296" s="581"/>
      <c r="D296" s="587" t="s">
        <v>234</v>
      </c>
      <c r="E296" s="584">
        <v>0</v>
      </c>
      <c r="F296" s="581">
        <v>116</v>
      </c>
      <c r="G296" s="581">
        <v>4739</v>
      </c>
      <c r="H296" s="581">
        <v>0</v>
      </c>
      <c r="I296" s="581">
        <v>0</v>
      </c>
      <c r="J296" s="581">
        <v>0</v>
      </c>
      <c r="K296" s="581">
        <v>0</v>
      </c>
      <c r="L296" s="581">
        <v>0</v>
      </c>
      <c r="M296" s="581">
        <v>0</v>
      </c>
      <c r="N296" s="581">
        <v>0</v>
      </c>
      <c r="O296" s="581">
        <v>21</v>
      </c>
      <c r="P296" s="581">
        <v>103</v>
      </c>
      <c r="Q296" s="581">
        <v>0</v>
      </c>
      <c r="R296" s="581">
        <v>0</v>
      </c>
      <c r="S296" s="581">
        <v>-2625</v>
      </c>
      <c r="T296" s="581">
        <v>0</v>
      </c>
      <c r="U296" s="581">
        <v>0</v>
      </c>
      <c r="V296" s="581">
        <v>0</v>
      </c>
      <c r="W296" s="581">
        <v>0</v>
      </c>
      <c r="X296" s="581">
        <v>0</v>
      </c>
      <c r="Y296" s="581">
        <v>80</v>
      </c>
      <c r="Z296" s="581">
        <v>-2</v>
      </c>
      <c r="AA296" s="581">
        <v>0</v>
      </c>
    </row>
    <row r="297" spans="1:27" x14ac:dyDescent="0.2">
      <c r="A297" s="581" t="s">
        <v>95</v>
      </c>
      <c r="B297" s="581" t="s">
        <v>241</v>
      </c>
      <c r="C297" s="581"/>
      <c r="D297" s="587" t="s">
        <v>234</v>
      </c>
      <c r="E297" s="584">
        <v>0</v>
      </c>
      <c r="F297" s="581">
        <v>0</v>
      </c>
      <c r="G297" s="581">
        <v>178</v>
      </c>
      <c r="H297" s="581">
        <v>0</v>
      </c>
      <c r="I297" s="581">
        <v>0</v>
      </c>
      <c r="J297" s="581">
        <v>0</v>
      </c>
      <c r="K297" s="581">
        <v>0</v>
      </c>
      <c r="L297" s="581">
        <v>0</v>
      </c>
      <c r="M297" s="581">
        <v>0</v>
      </c>
      <c r="N297" s="581">
        <v>0</v>
      </c>
      <c r="O297" s="581">
        <v>0</v>
      </c>
      <c r="P297" s="581">
        <v>11</v>
      </c>
      <c r="Q297" s="581">
        <v>0</v>
      </c>
      <c r="R297" s="581">
        <v>0</v>
      </c>
      <c r="S297" s="581">
        <v>95</v>
      </c>
      <c r="T297" s="581">
        <v>0</v>
      </c>
      <c r="U297" s="581">
        <v>0</v>
      </c>
      <c r="V297" s="581">
        <v>0</v>
      </c>
      <c r="W297" s="581">
        <v>0</v>
      </c>
      <c r="X297" s="581">
        <v>0</v>
      </c>
      <c r="Y297" s="581">
        <v>21</v>
      </c>
      <c r="Z297" s="581">
        <v>0</v>
      </c>
      <c r="AA297" s="581">
        <v>0</v>
      </c>
    </row>
    <row r="298" spans="1:27" x14ac:dyDescent="0.2">
      <c r="A298" s="581" t="s">
        <v>95</v>
      </c>
      <c r="B298" s="581" t="s">
        <v>242</v>
      </c>
      <c r="C298" s="581"/>
      <c r="D298" s="587" t="s">
        <v>234</v>
      </c>
      <c r="E298" s="584">
        <v>0</v>
      </c>
      <c r="F298" s="581">
        <v>7</v>
      </c>
      <c r="G298" s="581">
        <v>0</v>
      </c>
      <c r="H298" s="581">
        <v>0</v>
      </c>
      <c r="I298" s="581">
        <v>0</v>
      </c>
      <c r="J298" s="581">
        <v>0</v>
      </c>
      <c r="K298" s="581">
        <v>0</v>
      </c>
      <c r="L298" s="581">
        <v>0</v>
      </c>
      <c r="M298" s="581">
        <v>0</v>
      </c>
      <c r="N298" s="581">
        <v>0</v>
      </c>
      <c r="O298" s="581">
        <v>0</v>
      </c>
      <c r="P298" s="581">
        <v>0</v>
      </c>
      <c r="Q298" s="581">
        <v>0</v>
      </c>
      <c r="R298" s="581">
        <v>0</v>
      </c>
      <c r="S298" s="581">
        <v>0</v>
      </c>
      <c r="T298" s="581">
        <v>0</v>
      </c>
      <c r="U298" s="581">
        <v>0</v>
      </c>
      <c r="V298" s="581">
        <v>0</v>
      </c>
      <c r="W298" s="581">
        <v>0</v>
      </c>
      <c r="X298" s="581">
        <v>0</v>
      </c>
      <c r="Y298" s="581">
        <v>0</v>
      </c>
      <c r="Z298" s="581">
        <v>6</v>
      </c>
      <c r="AA298" s="581">
        <v>0</v>
      </c>
    </row>
    <row r="299" spans="1:27" x14ac:dyDescent="0.2">
      <c r="A299" s="581" t="s">
        <v>95</v>
      </c>
      <c r="B299" s="581" t="s">
        <v>239</v>
      </c>
      <c r="C299" s="581"/>
      <c r="D299" s="587" t="s">
        <v>235</v>
      </c>
      <c r="E299" s="584">
        <v>-12</v>
      </c>
      <c r="F299" s="581">
        <v>-1</v>
      </c>
      <c r="G299" s="581">
        <v>2888</v>
      </c>
      <c r="H299" s="581">
        <v>0</v>
      </c>
      <c r="I299" s="581">
        <v>0</v>
      </c>
      <c r="J299" s="581">
        <v>0</v>
      </c>
      <c r="K299" s="581">
        <v>0</v>
      </c>
      <c r="L299" s="581">
        <v>0</v>
      </c>
      <c r="M299" s="581">
        <v>0</v>
      </c>
      <c r="N299" s="581">
        <v>0</v>
      </c>
      <c r="O299" s="581">
        <v>-23</v>
      </c>
      <c r="P299" s="581">
        <v>88</v>
      </c>
      <c r="Q299" s="581">
        <v>5</v>
      </c>
      <c r="R299" s="581">
        <v>0</v>
      </c>
      <c r="S299" s="581">
        <v>-1526</v>
      </c>
      <c r="T299" s="581">
        <v>0</v>
      </c>
      <c r="U299" s="581">
        <v>0</v>
      </c>
      <c r="V299" s="581">
        <v>0</v>
      </c>
      <c r="W299" s="581">
        <v>0</v>
      </c>
      <c r="X299" s="581">
        <v>0</v>
      </c>
      <c r="Y299" s="581">
        <v>0</v>
      </c>
      <c r="Z299" s="581">
        <v>141</v>
      </c>
      <c r="AA299" s="581">
        <v>0</v>
      </c>
    </row>
    <row r="300" spans="1:27" x14ac:dyDescent="0.2">
      <c r="A300" s="581" t="s">
        <v>95</v>
      </c>
      <c r="B300" s="581" t="s">
        <v>241</v>
      </c>
      <c r="C300" s="581"/>
      <c r="D300" s="587" t="s">
        <v>235</v>
      </c>
      <c r="E300" s="584">
        <v>0</v>
      </c>
      <c r="F300" s="581">
        <v>0</v>
      </c>
      <c r="G300" s="581">
        <v>87</v>
      </c>
      <c r="H300" s="581">
        <v>0</v>
      </c>
      <c r="I300" s="581">
        <v>0</v>
      </c>
      <c r="J300" s="581">
        <v>0</v>
      </c>
      <c r="K300" s="581">
        <v>0</v>
      </c>
      <c r="L300" s="581">
        <v>0</v>
      </c>
      <c r="M300" s="581">
        <v>0</v>
      </c>
      <c r="N300" s="581">
        <v>0</v>
      </c>
      <c r="O300" s="581">
        <v>0</v>
      </c>
      <c r="P300" s="581">
        <v>11</v>
      </c>
      <c r="Q300" s="581">
        <v>0</v>
      </c>
      <c r="R300" s="581">
        <v>0</v>
      </c>
      <c r="S300" s="581">
        <v>0</v>
      </c>
      <c r="T300" s="581">
        <v>0</v>
      </c>
      <c r="U300" s="581">
        <v>0</v>
      </c>
      <c r="V300" s="581">
        <v>0</v>
      </c>
      <c r="W300" s="581">
        <v>0</v>
      </c>
      <c r="X300" s="581">
        <v>0</v>
      </c>
      <c r="Y300" s="581">
        <v>0</v>
      </c>
      <c r="Z300" s="581">
        <v>4</v>
      </c>
      <c r="AA300" s="581">
        <v>0</v>
      </c>
    </row>
    <row r="301" spans="1:27" x14ac:dyDescent="0.2">
      <c r="A301" s="581" t="s">
        <v>95</v>
      </c>
      <c r="B301" s="581" t="s">
        <v>242</v>
      </c>
      <c r="C301" s="581"/>
      <c r="D301" s="587" t="s">
        <v>235</v>
      </c>
      <c r="E301" s="584">
        <v>0</v>
      </c>
      <c r="F301" s="581">
        <v>7</v>
      </c>
      <c r="G301" s="581">
        <v>0</v>
      </c>
      <c r="H301" s="581">
        <v>0</v>
      </c>
      <c r="I301" s="581">
        <v>0</v>
      </c>
      <c r="J301" s="581">
        <v>0</v>
      </c>
      <c r="K301" s="581">
        <v>0</v>
      </c>
      <c r="L301" s="581">
        <v>0</v>
      </c>
      <c r="M301" s="581">
        <v>0</v>
      </c>
      <c r="N301" s="581">
        <v>0</v>
      </c>
      <c r="O301" s="581">
        <v>0</v>
      </c>
      <c r="P301" s="581">
        <v>0</v>
      </c>
      <c r="Q301" s="581">
        <v>0</v>
      </c>
      <c r="R301" s="581">
        <v>0</v>
      </c>
      <c r="S301" s="581">
        <v>0</v>
      </c>
      <c r="T301" s="581">
        <v>0</v>
      </c>
      <c r="U301" s="581">
        <v>0</v>
      </c>
      <c r="V301" s="581">
        <v>0</v>
      </c>
      <c r="W301" s="581">
        <v>0</v>
      </c>
      <c r="X301" s="581">
        <v>0</v>
      </c>
      <c r="Y301" s="581">
        <v>0</v>
      </c>
      <c r="Z301" s="581">
        <v>1</v>
      </c>
      <c r="AA301" s="581">
        <v>0</v>
      </c>
    </row>
    <row r="302" spans="1:27" x14ac:dyDescent="0.2">
      <c r="A302" s="581" t="s">
        <v>95</v>
      </c>
      <c r="B302" s="581" t="s">
        <v>239</v>
      </c>
      <c r="C302" s="581"/>
      <c r="D302" s="587" t="s">
        <v>236</v>
      </c>
      <c r="E302" s="584">
        <v>12</v>
      </c>
      <c r="F302" s="581">
        <v>117</v>
      </c>
      <c r="G302" s="581">
        <v>1851</v>
      </c>
      <c r="H302" s="581">
        <v>0</v>
      </c>
      <c r="I302" s="581">
        <v>0</v>
      </c>
      <c r="J302" s="581">
        <v>0</v>
      </c>
      <c r="K302" s="581">
        <v>0</v>
      </c>
      <c r="L302" s="581">
        <v>0</v>
      </c>
      <c r="M302" s="581">
        <v>0</v>
      </c>
      <c r="N302" s="581">
        <v>0</v>
      </c>
      <c r="O302" s="581">
        <v>44</v>
      </c>
      <c r="P302" s="581">
        <v>15</v>
      </c>
      <c r="Q302" s="581">
        <v>-5</v>
      </c>
      <c r="R302" s="581">
        <v>0</v>
      </c>
      <c r="S302" s="581">
        <v>-1099</v>
      </c>
      <c r="T302" s="581">
        <v>0</v>
      </c>
      <c r="U302" s="581">
        <v>0</v>
      </c>
      <c r="V302" s="581">
        <v>0</v>
      </c>
      <c r="W302" s="581">
        <v>0</v>
      </c>
      <c r="X302" s="581">
        <v>0</v>
      </c>
      <c r="Y302" s="581">
        <v>80</v>
      </c>
      <c r="Z302" s="581">
        <v>-143</v>
      </c>
      <c r="AA302" s="581">
        <v>0</v>
      </c>
    </row>
    <row r="303" spans="1:27" x14ac:dyDescent="0.2">
      <c r="A303" s="581" t="s">
        <v>95</v>
      </c>
      <c r="B303" s="581" t="s">
        <v>241</v>
      </c>
      <c r="C303" s="581"/>
      <c r="D303" s="587" t="s">
        <v>236</v>
      </c>
      <c r="E303" s="584">
        <v>0</v>
      </c>
      <c r="F303" s="581">
        <v>0</v>
      </c>
      <c r="G303" s="581">
        <v>91</v>
      </c>
      <c r="H303" s="581">
        <v>0</v>
      </c>
      <c r="I303" s="581">
        <v>0</v>
      </c>
      <c r="J303" s="581">
        <v>0</v>
      </c>
      <c r="K303" s="581">
        <v>0</v>
      </c>
      <c r="L303" s="581">
        <v>0</v>
      </c>
      <c r="M303" s="581">
        <v>0</v>
      </c>
      <c r="N303" s="581">
        <v>0</v>
      </c>
      <c r="O303" s="581">
        <v>0</v>
      </c>
      <c r="P303" s="581">
        <v>0</v>
      </c>
      <c r="Q303" s="581">
        <v>0</v>
      </c>
      <c r="R303" s="581">
        <v>0</v>
      </c>
      <c r="S303" s="581">
        <v>95</v>
      </c>
      <c r="T303" s="581">
        <v>0</v>
      </c>
      <c r="U303" s="581">
        <v>0</v>
      </c>
      <c r="V303" s="581">
        <v>0</v>
      </c>
      <c r="W303" s="581">
        <v>0</v>
      </c>
      <c r="X303" s="581">
        <v>0</v>
      </c>
      <c r="Y303" s="581">
        <v>21</v>
      </c>
      <c r="Z303" s="581">
        <v>-4</v>
      </c>
      <c r="AA303" s="581">
        <v>0</v>
      </c>
    </row>
    <row r="304" spans="1:27" x14ac:dyDescent="0.2">
      <c r="A304" s="581" t="s">
        <v>95</v>
      </c>
      <c r="B304" s="581" t="s">
        <v>242</v>
      </c>
      <c r="C304" s="581"/>
      <c r="D304" s="587" t="s">
        <v>236</v>
      </c>
      <c r="E304" s="584">
        <v>0</v>
      </c>
      <c r="F304" s="581">
        <v>0</v>
      </c>
      <c r="G304" s="581">
        <v>0</v>
      </c>
      <c r="H304" s="581">
        <v>0</v>
      </c>
      <c r="I304" s="581">
        <v>0</v>
      </c>
      <c r="J304" s="581">
        <v>0</v>
      </c>
      <c r="K304" s="581">
        <v>0</v>
      </c>
      <c r="L304" s="581">
        <v>0</v>
      </c>
      <c r="M304" s="581">
        <v>0</v>
      </c>
      <c r="N304" s="581">
        <v>0</v>
      </c>
      <c r="O304" s="581">
        <v>0</v>
      </c>
      <c r="P304" s="581">
        <v>0</v>
      </c>
      <c r="Q304" s="581">
        <v>0</v>
      </c>
      <c r="R304" s="581">
        <v>0</v>
      </c>
      <c r="S304" s="581">
        <v>0</v>
      </c>
      <c r="T304" s="581">
        <v>0</v>
      </c>
      <c r="U304" s="581">
        <v>0</v>
      </c>
      <c r="V304" s="581">
        <v>0</v>
      </c>
      <c r="W304" s="581">
        <v>0</v>
      </c>
      <c r="X304" s="581">
        <v>0</v>
      </c>
      <c r="Y304" s="581">
        <v>0</v>
      </c>
      <c r="Z304" s="581">
        <v>5</v>
      </c>
      <c r="AA304" s="581">
        <v>0</v>
      </c>
    </row>
    <row r="305" spans="1:27" x14ac:dyDescent="0.2">
      <c r="A305" s="581" t="s">
        <v>95</v>
      </c>
      <c r="B305" s="581" t="s">
        <v>244</v>
      </c>
      <c r="C305" s="581" t="s">
        <v>243</v>
      </c>
      <c r="D305" s="587" t="s">
        <v>234</v>
      </c>
      <c r="E305" s="584">
        <v>0</v>
      </c>
      <c r="F305" s="581">
        <v>52</v>
      </c>
      <c r="G305" s="581">
        <v>0</v>
      </c>
      <c r="H305" s="581">
        <v>0</v>
      </c>
      <c r="I305" s="581">
        <v>0</v>
      </c>
      <c r="J305" s="581">
        <v>12</v>
      </c>
      <c r="K305" s="581">
        <v>0</v>
      </c>
      <c r="L305" s="581">
        <v>0</v>
      </c>
      <c r="M305" s="581">
        <v>0</v>
      </c>
      <c r="N305" s="581">
        <v>0</v>
      </c>
      <c r="O305" s="581">
        <v>0</v>
      </c>
      <c r="P305" s="581">
        <v>26</v>
      </c>
      <c r="Q305" s="581">
        <v>0</v>
      </c>
      <c r="R305" s="581">
        <v>0</v>
      </c>
      <c r="S305" s="581">
        <v>0</v>
      </c>
      <c r="T305" s="581">
        <v>0</v>
      </c>
      <c r="U305" s="581">
        <v>0</v>
      </c>
      <c r="V305" s="581">
        <v>0</v>
      </c>
      <c r="W305" s="581">
        <v>0</v>
      </c>
      <c r="X305" s="581">
        <v>0</v>
      </c>
      <c r="Y305" s="581">
        <v>0</v>
      </c>
      <c r="Z305" s="581">
        <v>0</v>
      </c>
      <c r="AA305" s="581">
        <v>0</v>
      </c>
    </row>
    <row r="306" spans="1:27" x14ac:dyDescent="0.2">
      <c r="A306" s="581" t="s">
        <v>95</v>
      </c>
      <c r="B306" s="581" t="s">
        <v>240</v>
      </c>
      <c r="C306" s="581" t="s">
        <v>243</v>
      </c>
      <c r="D306" s="587" t="s">
        <v>234</v>
      </c>
      <c r="E306" s="584">
        <v>0</v>
      </c>
      <c r="F306" s="581">
        <v>1</v>
      </c>
      <c r="G306" s="581">
        <v>1291</v>
      </c>
      <c r="H306" s="581">
        <v>0</v>
      </c>
      <c r="I306" s="581">
        <v>0</v>
      </c>
      <c r="J306" s="581">
        <v>303</v>
      </c>
      <c r="K306" s="581">
        <v>0</v>
      </c>
      <c r="L306" s="581">
        <v>0</v>
      </c>
      <c r="M306" s="581">
        <v>0</v>
      </c>
      <c r="N306" s="581">
        <v>0</v>
      </c>
      <c r="O306" s="581">
        <v>0</v>
      </c>
      <c r="P306" s="581">
        <v>-57</v>
      </c>
      <c r="Q306" s="581">
        <v>4</v>
      </c>
      <c r="R306" s="581">
        <v>0</v>
      </c>
      <c r="S306" s="581">
        <v>0</v>
      </c>
      <c r="T306" s="581">
        <v>0</v>
      </c>
      <c r="U306" s="581">
        <v>0</v>
      </c>
      <c r="V306" s="581">
        <v>0</v>
      </c>
      <c r="W306" s="581">
        <v>0</v>
      </c>
      <c r="X306" s="581">
        <v>0</v>
      </c>
      <c r="Y306" s="581">
        <v>0</v>
      </c>
      <c r="Z306" s="581">
        <v>0</v>
      </c>
      <c r="AA306" s="581">
        <v>0</v>
      </c>
    </row>
    <row r="307" spans="1:27" x14ac:dyDescent="0.2">
      <c r="A307" s="581" t="s">
        <v>95</v>
      </c>
      <c r="B307" s="581" t="s">
        <v>242</v>
      </c>
      <c r="C307" s="581" t="s">
        <v>243</v>
      </c>
      <c r="D307" s="587" t="s">
        <v>234</v>
      </c>
      <c r="E307" s="584">
        <v>0</v>
      </c>
      <c r="F307" s="581">
        <v>600</v>
      </c>
      <c r="G307" s="581">
        <v>376</v>
      </c>
      <c r="H307" s="581">
        <v>0</v>
      </c>
      <c r="I307" s="581">
        <v>0</v>
      </c>
      <c r="J307" s="581">
        <v>37</v>
      </c>
      <c r="K307" s="581">
        <v>0</v>
      </c>
      <c r="L307" s="581">
        <v>0</v>
      </c>
      <c r="M307" s="581">
        <v>0</v>
      </c>
      <c r="N307" s="581">
        <v>81</v>
      </c>
      <c r="O307" s="581">
        <v>0</v>
      </c>
      <c r="P307" s="581">
        <v>152</v>
      </c>
      <c r="Q307" s="581">
        <v>4</v>
      </c>
      <c r="R307" s="581">
        <v>0</v>
      </c>
      <c r="S307" s="581">
        <v>0</v>
      </c>
      <c r="T307" s="581">
        <v>0</v>
      </c>
      <c r="U307" s="581">
        <v>0</v>
      </c>
      <c r="V307" s="581">
        <v>0</v>
      </c>
      <c r="W307" s="581">
        <v>0</v>
      </c>
      <c r="X307" s="581">
        <v>0</v>
      </c>
      <c r="Y307" s="581">
        <v>0</v>
      </c>
      <c r="Z307" s="581">
        <v>0</v>
      </c>
      <c r="AA307" s="581">
        <v>2</v>
      </c>
    </row>
    <row r="308" spans="1:27" x14ac:dyDescent="0.2">
      <c r="A308" s="581" t="s">
        <v>95</v>
      </c>
      <c r="B308" s="581" t="s">
        <v>244</v>
      </c>
      <c r="C308" s="581" t="s">
        <v>243</v>
      </c>
      <c r="D308" s="587" t="s">
        <v>235</v>
      </c>
      <c r="E308" s="584">
        <v>0</v>
      </c>
      <c r="F308" s="581">
        <v>37</v>
      </c>
      <c r="G308" s="581">
        <v>0</v>
      </c>
      <c r="H308" s="581">
        <v>0</v>
      </c>
      <c r="I308" s="581">
        <v>0</v>
      </c>
      <c r="J308" s="581">
        <v>0</v>
      </c>
      <c r="K308" s="581">
        <v>0</v>
      </c>
      <c r="L308" s="581">
        <v>0</v>
      </c>
      <c r="M308" s="581">
        <v>0</v>
      </c>
      <c r="N308" s="581">
        <v>0</v>
      </c>
      <c r="O308" s="581">
        <v>0</v>
      </c>
      <c r="P308" s="581">
        <v>15</v>
      </c>
      <c r="Q308" s="581">
        <v>0</v>
      </c>
      <c r="R308" s="581">
        <v>0</v>
      </c>
      <c r="S308" s="581">
        <v>0</v>
      </c>
      <c r="T308" s="581">
        <v>0</v>
      </c>
      <c r="U308" s="581">
        <v>0</v>
      </c>
      <c r="V308" s="581">
        <v>0</v>
      </c>
      <c r="W308" s="581">
        <v>0</v>
      </c>
      <c r="X308" s="581">
        <v>0</v>
      </c>
      <c r="Y308" s="581">
        <v>0</v>
      </c>
      <c r="Z308" s="581">
        <v>0</v>
      </c>
      <c r="AA308" s="581">
        <v>0</v>
      </c>
    </row>
    <row r="309" spans="1:27" x14ac:dyDescent="0.2">
      <c r="A309" s="581" t="s">
        <v>95</v>
      </c>
      <c r="B309" s="581" t="s">
        <v>240</v>
      </c>
      <c r="C309" s="581" t="s">
        <v>243</v>
      </c>
      <c r="D309" s="587" t="s">
        <v>235</v>
      </c>
      <c r="E309" s="584">
        <v>0</v>
      </c>
      <c r="F309" s="581">
        <v>1</v>
      </c>
      <c r="G309" s="581">
        <v>689</v>
      </c>
      <c r="H309" s="581">
        <v>0</v>
      </c>
      <c r="I309" s="581">
        <v>0</v>
      </c>
      <c r="J309" s="581">
        <v>0</v>
      </c>
      <c r="K309" s="581">
        <v>0</v>
      </c>
      <c r="L309" s="581">
        <v>0</v>
      </c>
      <c r="M309" s="581">
        <v>0</v>
      </c>
      <c r="N309" s="581">
        <v>0</v>
      </c>
      <c r="O309" s="581">
        <v>0</v>
      </c>
      <c r="P309" s="581">
        <v>-50</v>
      </c>
      <c r="Q309" s="581">
        <v>4</v>
      </c>
      <c r="R309" s="581">
        <v>0</v>
      </c>
      <c r="S309" s="581">
        <v>0</v>
      </c>
      <c r="T309" s="581">
        <v>0</v>
      </c>
      <c r="U309" s="581">
        <v>0</v>
      </c>
      <c r="V309" s="581">
        <v>0</v>
      </c>
      <c r="W309" s="581">
        <v>0</v>
      </c>
      <c r="X309" s="581">
        <v>0</v>
      </c>
      <c r="Y309" s="581">
        <v>0</v>
      </c>
      <c r="Z309" s="581">
        <v>0</v>
      </c>
      <c r="AA309" s="581">
        <v>0</v>
      </c>
    </row>
    <row r="310" spans="1:27" x14ac:dyDescent="0.2">
      <c r="A310" s="581" t="s">
        <v>95</v>
      </c>
      <c r="B310" s="581" t="s">
        <v>242</v>
      </c>
      <c r="C310" s="581" t="s">
        <v>243</v>
      </c>
      <c r="D310" s="587" t="s">
        <v>235</v>
      </c>
      <c r="E310" s="584">
        <v>0</v>
      </c>
      <c r="F310" s="581">
        <v>600</v>
      </c>
      <c r="G310" s="581">
        <v>0</v>
      </c>
      <c r="H310" s="581">
        <v>0</v>
      </c>
      <c r="I310" s="581">
        <v>0</v>
      </c>
      <c r="J310" s="581">
        <v>0</v>
      </c>
      <c r="K310" s="581">
        <v>0</v>
      </c>
      <c r="L310" s="581">
        <v>0</v>
      </c>
      <c r="M310" s="581">
        <v>0</v>
      </c>
      <c r="N310" s="581">
        <v>0</v>
      </c>
      <c r="O310" s="581">
        <v>0</v>
      </c>
      <c r="P310" s="581">
        <v>152</v>
      </c>
      <c r="Q310" s="581">
        <v>4</v>
      </c>
      <c r="R310" s="581">
        <v>0</v>
      </c>
      <c r="S310" s="581">
        <v>0</v>
      </c>
      <c r="T310" s="581">
        <v>0</v>
      </c>
      <c r="U310" s="581">
        <v>0</v>
      </c>
      <c r="V310" s="581">
        <v>0</v>
      </c>
      <c r="W310" s="581">
        <v>0</v>
      </c>
      <c r="X310" s="581">
        <v>0</v>
      </c>
      <c r="Y310" s="581">
        <v>0</v>
      </c>
      <c r="Z310" s="581">
        <v>0</v>
      </c>
      <c r="AA310" s="581">
        <v>0</v>
      </c>
    </row>
    <row r="311" spans="1:27" x14ac:dyDescent="0.2">
      <c r="A311" s="581" t="s">
        <v>95</v>
      </c>
      <c r="B311" s="581" t="s">
        <v>244</v>
      </c>
      <c r="C311" s="581" t="s">
        <v>243</v>
      </c>
      <c r="D311" s="587" t="s">
        <v>236</v>
      </c>
      <c r="E311" s="584">
        <v>0</v>
      </c>
      <c r="F311" s="581">
        <v>15</v>
      </c>
      <c r="G311" s="581">
        <v>0</v>
      </c>
      <c r="H311" s="581">
        <v>0</v>
      </c>
      <c r="I311" s="581">
        <v>0</v>
      </c>
      <c r="J311" s="581">
        <v>12</v>
      </c>
      <c r="K311" s="581">
        <v>0</v>
      </c>
      <c r="L311" s="581">
        <v>0</v>
      </c>
      <c r="M311" s="581">
        <v>0</v>
      </c>
      <c r="N311" s="581">
        <v>0</v>
      </c>
      <c r="O311" s="581">
        <v>0</v>
      </c>
      <c r="P311" s="581">
        <v>11</v>
      </c>
      <c r="Q311" s="581">
        <v>0</v>
      </c>
      <c r="R311" s="581">
        <v>0</v>
      </c>
      <c r="S311" s="581">
        <v>0</v>
      </c>
      <c r="T311" s="581">
        <v>0</v>
      </c>
      <c r="U311" s="581">
        <v>0</v>
      </c>
      <c r="V311" s="581">
        <v>0</v>
      </c>
      <c r="W311" s="581">
        <v>0</v>
      </c>
      <c r="X311" s="581">
        <v>0</v>
      </c>
      <c r="Y311" s="581">
        <v>0</v>
      </c>
      <c r="Z311" s="581">
        <v>0</v>
      </c>
      <c r="AA311" s="581">
        <v>0</v>
      </c>
    </row>
    <row r="312" spans="1:27" x14ac:dyDescent="0.2">
      <c r="A312" s="581" t="s">
        <v>95</v>
      </c>
      <c r="B312" s="581" t="s">
        <v>240</v>
      </c>
      <c r="C312" s="581" t="s">
        <v>243</v>
      </c>
      <c r="D312" s="587" t="s">
        <v>236</v>
      </c>
      <c r="E312" s="584">
        <v>0</v>
      </c>
      <c r="F312" s="581">
        <v>0</v>
      </c>
      <c r="G312" s="581">
        <v>602</v>
      </c>
      <c r="H312" s="581">
        <v>0</v>
      </c>
      <c r="I312" s="581">
        <v>0</v>
      </c>
      <c r="J312" s="581">
        <v>303</v>
      </c>
      <c r="K312" s="581">
        <v>0</v>
      </c>
      <c r="L312" s="581">
        <v>0</v>
      </c>
      <c r="M312" s="581">
        <v>0</v>
      </c>
      <c r="N312" s="581">
        <v>0</v>
      </c>
      <c r="O312" s="581">
        <v>0</v>
      </c>
      <c r="P312" s="581">
        <v>-7</v>
      </c>
      <c r="Q312" s="581">
        <v>0</v>
      </c>
      <c r="R312" s="581">
        <v>0</v>
      </c>
      <c r="S312" s="581">
        <v>0</v>
      </c>
      <c r="T312" s="581">
        <v>0</v>
      </c>
      <c r="U312" s="581">
        <v>0</v>
      </c>
      <c r="V312" s="581">
        <v>0</v>
      </c>
      <c r="W312" s="581">
        <v>0</v>
      </c>
      <c r="X312" s="581">
        <v>0</v>
      </c>
      <c r="Y312" s="581">
        <v>0</v>
      </c>
      <c r="Z312" s="581">
        <v>0</v>
      </c>
      <c r="AA312" s="581">
        <v>0</v>
      </c>
    </row>
    <row r="313" spans="1:27" x14ac:dyDescent="0.2">
      <c r="A313" s="581" t="s">
        <v>95</v>
      </c>
      <c r="B313" s="581" t="s">
        <v>242</v>
      </c>
      <c r="C313" s="581" t="s">
        <v>243</v>
      </c>
      <c r="D313" s="587" t="s">
        <v>236</v>
      </c>
      <c r="E313" s="584">
        <v>0</v>
      </c>
      <c r="F313" s="581">
        <v>0</v>
      </c>
      <c r="G313" s="581">
        <v>376</v>
      </c>
      <c r="H313" s="581">
        <v>0</v>
      </c>
      <c r="I313" s="581">
        <v>0</v>
      </c>
      <c r="J313" s="581">
        <v>37</v>
      </c>
      <c r="K313" s="581">
        <v>0</v>
      </c>
      <c r="L313" s="581">
        <v>0</v>
      </c>
      <c r="M313" s="581">
        <v>0</v>
      </c>
      <c r="N313" s="581">
        <v>81</v>
      </c>
      <c r="O313" s="581">
        <v>0</v>
      </c>
      <c r="P313" s="581">
        <v>0</v>
      </c>
      <c r="Q313" s="581">
        <v>0</v>
      </c>
      <c r="R313" s="581">
        <v>0</v>
      </c>
      <c r="S313" s="581">
        <v>0</v>
      </c>
      <c r="T313" s="581">
        <v>0</v>
      </c>
      <c r="U313" s="581">
        <v>0</v>
      </c>
      <c r="V313" s="581">
        <v>0</v>
      </c>
      <c r="W313" s="581">
        <v>0</v>
      </c>
      <c r="X313" s="581">
        <v>0</v>
      </c>
      <c r="Y313" s="581">
        <v>0</v>
      </c>
      <c r="Z313" s="581">
        <v>0</v>
      </c>
      <c r="AA313" s="581">
        <v>2</v>
      </c>
    </row>
    <row r="314" spans="1:27" x14ac:dyDescent="0.2">
      <c r="A314" s="581" t="s">
        <v>97</v>
      </c>
      <c r="B314" s="581" t="s">
        <v>239</v>
      </c>
      <c r="C314" s="581"/>
      <c r="D314" s="587" t="s">
        <v>234</v>
      </c>
      <c r="E314" s="584">
        <v>0</v>
      </c>
      <c r="F314" s="581">
        <v>87</v>
      </c>
      <c r="G314" s="581">
        <v>1072</v>
      </c>
      <c r="H314" s="581">
        <v>0</v>
      </c>
      <c r="I314" s="581">
        <v>0</v>
      </c>
      <c r="J314" s="581">
        <v>0</v>
      </c>
      <c r="K314" s="581">
        <v>0</v>
      </c>
      <c r="L314" s="581">
        <v>0</v>
      </c>
      <c r="M314" s="581">
        <v>0</v>
      </c>
      <c r="N314" s="581">
        <v>0</v>
      </c>
      <c r="O314" s="581">
        <v>36</v>
      </c>
      <c r="P314" s="581">
        <v>19</v>
      </c>
      <c r="Q314" s="581">
        <v>0</v>
      </c>
      <c r="R314" s="581">
        <v>0</v>
      </c>
      <c r="S314" s="581">
        <v>0</v>
      </c>
      <c r="T314" s="581">
        <v>0</v>
      </c>
      <c r="U314" s="581">
        <v>0</v>
      </c>
      <c r="V314" s="581">
        <v>0</v>
      </c>
      <c r="W314" s="581">
        <v>0</v>
      </c>
      <c r="X314" s="581">
        <v>0</v>
      </c>
      <c r="Y314" s="581">
        <v>148</v>
      </c>
      <c r="Z314" s="581">
        <v>338</v>
      </c>
      <c r="AA314" s="581">
        <v>0</v>
      </c>
    </row>
    <row r="315" spans="1:27" x14ac:dyDescent="0.2">
      <c r="A315" s="581" t="s">
        <v>97</v>
      </c>
      <c r="B315" s="581" t="s">
        <v>241</v>
      </c>
      <c r="C315" s="581"/>
      <c r="D315" s="587" t="s">
        <v>234</v>
      </c>
      <c r="E315" s="584">
        <v>0</v>
      </c>
      <c r="F315" s="581">
        <v>0</v>
      </c>
      <c r="G315" s="581">
        <v>648</v>
      </c>
      <c r="H315" s="581">
        <v>0</v>
      </c>
      <c r="I315" s="581">
        <v>0</v>
      </c>
      <c r="J315" s="581">
        <v>0</v>
      </c>
      <c r="K315" s="581">
        <v>0</v>
      </c>
      <c r="L315" s="581">
        <v>0</v>
      </c>
      <c r="M315" s="581">
        <v>0</v>
      </c>
      <c r="N315" s="581">
        <v>0</v>
      </c>
      <c r="O315" s="581">
        <v>0</v>
      </c>
      <c r="P315" s="581">
        <v>0</v>
      </c>
      <c r="Q315" s="581">
        <v>0</v>
      </c>
      <c r="R315" s="581">
        <v>0</v>
      </c>
      <c r="S315" s="581">
        <v>0</v>
      </c>
      <c r="T315" s="581">
        <v>0</v>
      </c>
      <c r="U315" s="581">
        <v>137</v>
      </c>
      <c r="V315" s="581">
        <v>0</v>
      </c>
      <c r="W315" s="581">
        <v>0</v>
      </c>
      <c r="X315" s="581">
        <v>0</v>
      </c>
      <c r="Y315" s="581">
        <v>158</v>
      </c>
      <c r="Z315" s="581">
        <v>0</v>
      </c>
      <c r="AA315" s="581">
        <v>0</v>
      </c>
    </row>
    <row r="316" spans="1:27" x14ac:dyDescent="0.2">
      <c r="A316" s="581" t="s">
        <v>97</v>
      </c>
      <c r="B316" s="581" t="s">
        <v>239</v>
      </c>
      <c r="C316" s="581"/>
      <c r="D316" s="587" t="s">
        <v>235</v>
      </c>
      <c r="E316" s="584">
        <v>-2</v>
      </c>
      <c r="F316" s="581">
        <v>191</v>
      </c>
      <c r="G316" s="581">
        <v>555</v>
      </c>
      <c r="H316" s="581">
        <v>0</v>
      </c>
      <c r="I316" s="581">
        <v>0</v>
      </c>
      <c r="J316" s="581">
        <v>0</v>
      </c>
      <c r="K316" s="581">
        <v>0</v>
      </c>
      <c r="L316" s="581">
        <v>0</v>
      </c>
      <c r="M316" s="581">
        <v>0</v>
      </c>
      <c r="N316" s="581">
        <v>0</v>
      </c>
      <c r="O316" s="581">
        <v>13</v>
      </c>
      <c r="P316" s="581">
        <v>10</v>
      </c>
      <c r="Q316" s="581">
        <v>1</v>
      </c>
      <c r="R316" s="581">
        <v>0</v>
      </c>
      <c r="S316" s="581">
        <v>0</v>
      </c>
      <c r="T316" s="581">
        <v>0</v>
      </c>
      <c r="U316" s="581">
        <v>0</v>
      </c>
      <c r="V316" s="581">
        <v>0</v>
      </c>
      <c r="W316" s="581">
        <v>0</v>
      </c>
      <c r="X316" s="581">
        <v>0</v>
      </c>
      <c r="Y316" s="581">
        <v>0</v>
      </c>
      <c r="Z316" s="581">
        <v>48</v>
      </c>
      <c r="AA316" s="581">
        <v>0</v>
      </c>
    </row>
    <row r="317" spans="1:27" x14ac:dyDescent="0.2">
      <c r="A317" s="581" t="s">
        <v>97</v>
      </c>
      <c r="B317" s="581" t="s">
        <v>241</v>
      </c>
      <c r="C317" s="581"/>
      <c r="D317" s="587" t="s">
        <v>235</v>
      </c>
      <c r="E317" s="584">
        <v>0</v>
      </c>
      <c r="F317" s="581">
        <v>0</v>
      </c>
      <c r="G317" s="581">
        <v>289</v>
      </c>
      <c r="H317" s="581">
        <v>0</v>
      </c>
      <c r="I317" s="581">
        <v>0</v>
      </c>
      <c r="J317" s="581">
        <v>0</v>
      </c>
      <c r="K317" s="581">
        <v>0</v>
      </c>
      <c r="L317" s="581">
        <v>0</v>
      </c>
      <c r="M317" s="581">
        <v>0</v>
      </c>
      <c r="N317" s="581">
        <v>0</v>
      </c>
      <c r="O317" s="581">
        <v>0</v>
      </c>
      <c r="P317" s="581">
        <v>0</v>
      </c>
      <c r="Q317" s="581">
        <v>0</v>
      </c>
      <c r="R317" s="581">
        <v>0</v>
      </c>
      <c r="S317" s="581">
        <v>0</v>
      </c>
      <c r="T317" s="581">
        <v>0</v>
      </c>
      <c r="U317" s="581">
        <v>41</v>
      </c>
      <c r="V317" s="581">
        <v>0</v>
      </c>
      <c r="W317" s="581">
        <v>0</v>
      </c>
      <c r="X317" s="581">
        <v>0</v>
      </c>
      <c r="Y317" s="581">
        <v>0</v>
      </c>
      <c r="Z317" s="581">
        <v>4</v>
      </c>
      <c r="AA317" s="581">
        <v>0</v>
      </c>
    </row>
    <row r="318" spans="1:27" x14ac:dyDescent="0.2">
      <c r="A318" s="581" t="s">
        <v>97</v>
      </c>
      <c r="B318" s="581" t="s">
        <v>239</v>
      </c>
      <c r="C318" s="581"/>
      <c r="D318" s="587" t="s">
        <v>236</v>
      </c>
      <c r="E318" s="584">
        <v>2</v>
      </c>
      <c r="F318" s="581">
        <v>-104</v>
      </c>
      <c r="G318" s="581">
        <v>517</v>
      </c>
      <c r="H318" s="581">
        <v>0</v>
      </c>
      <c r="I318" s="581">
        <v>0</v>
      </c>
      <c r="J318" s="581">
        <v>0</v>
      </c>
      <c r="K318" s="581">
        <v>0</v>
      </c>
      <c r="L318" s="581">
        <v>0</v>
      </c>
      <c r="M318" s="581">
        <v>0</v>
      </c>
      <c r="N318" s="581">
        <v>0</v>
      </c>
      <c r="O318" s="581">
        <v>23</v>
      </c>
      <c r="P318" s="581">
        <v>9</v>
      </c>
      <c r="Q318" s="581">
        <v>-1</v>
      </c>
      <c r="R318" s="581">
        <v>0</v>
      </c>
      <c r="S318" s="581">
        <v>0</v>
      </c>
      <c r="T318" s="581">
        <v>0</v>
      </c>
      <c r="U318" s="581">
        <v>0</v>
      </c>
      <c r="V318" s="581">
        <v>0</v>
      </c>
      <c r="W318" s="581">
        <v>0</v>
      </c>
      <c r="X318" s="581">
        <v>0</v>
      </c>
      <c r="Y318" s="581">
        <v>148</v>
      </c>
      <c r="Z318" s="581">
        <v>290</v>
      </c>
      <c r="AA318" s="581">
        <v>0</v>
      </c>
    </row>
    <row r="319" spans="1:27" x14ac:dyDescent="0.2">
      <c r="A319" s="581" t="s">
        <v>97</v>
      </c>
      <c r="B319" s="581" t="s">
        <v>241</v>
      </c>
      <c r="C319" s="581"/>
      <c r="D319" s="587" t="s">
        <v>236</v>
      </c>
      <c r="E319" s="584">
        <v>0</v>
      </c>
      <c r="F319" s="581">
        <v>0</v>
      </c>
      <c r="G319" s="581">
        <v>359</v>
      </c>
      <c r="H319" s="581">
        <v>0</v>
      </c>
      <c r="I319" s="581">
        <v>0</v>
      </c>
      <c r="J319" s="581">
        <v>0</v>
      </c>
      <c r="K319" s="581">
        <v>0</v>
      </c>
      <c r="L319" s="581">
        <v>0</v>
      </c>
      <c r="M319" s="581">
        <v>0</v>
      </c>
      <c r="N319" s="581">
        <v>0</v>
      </c>
      <c r="O319" s="581">
        <v>0</v>
      </c>
      <c r="P319" s="581">
        <v>0</v>
      </c>
      <c r="Q319" s="581">
        <v>0</v>
      </c>
      <c r="R319" s="581">
        <v>0</v>
      </c>
      <c r="S319" s="581">
        <v>0</v>
      </c>
      <c r="T319" s="581">
        <v>0</v>
      </c>
      <c r="U319" s="581">
        <v>96</v>
      </c>
      <c r="V319" s="581">
        <v>0</v>
      </c>
      <c r="W319" s="581">
        <v>0</v>
      </c>
      <c r="X319" s="581">
        <v>0</v>
      </c>
      <c r="Y319" s="581">
        <v>158</v>
      </c>
      <c r="Z319" s="581">
        <v>-4</v>
      </c>
      <c r="AA319" s="581">
        <v>0</v>
      </c>
    </row>
    <row r="320" spans="1:27" x14ac:dyDescent="0.2">
      <c r="A320" s="581" t="s">
        <v>97</v>
      </c>
      <c r="B320" s="581" t="s">
        <v>240</v>
      </c>
      <c r="C320" s="581" t="s">
        <v>243</v>
      </c>
      <c r="D320" s="587" t="s">
        <v>234</v>
      </c>
      <c r="E320" s="584">
        <v>0</v>
      </c>
      <c r="F320" s="581">
        <v>0</v>
      </c>
      <c r="G320" s="581">
        <v>81</v>
      </c>
      <c r="H320" s="581">
        <v>0</v>
      </c>
      <c r="I320" s="581">
        <v>0</v>
      </c>
      <c r="J320" s="581">
        <v>5</v>
      </c>
      <c r="K320" s="581">
        <v>0</v>
      </c>
      <c r="L320" s="581">
        <v>0</v>
      </c>
      <c r="M320" s="581">
        <v>0</v>
      </c>
      <c r="N320" s="581">
        <v>0</v>
      </c>
      <c r="O320" s="581">
        <v>0</v>
      </c>
      <c r="P320" s="581">
        <v>0</v>
      </c>
      <c r="Q320" s="581">
        <v>0</v>
      </c>
      <c r="R320" s="581">
        <v>0</v>
      </c>
      <c r="S320" s="581">
        <v>0</v>
      </c>
      <c r="T320" s="581">
        <v>0</v>
      </c>
      <c r="U320" s="581">
        <v>0</v>
      </c>
      <c r="V320" s="581">
        <v>0</v>
      </c>
      <c r="W320" s="581">
        <v>0</v>
      </c>
      <c r="X320" s="581">
        <v>0</v>
      </c>
      <c r="Y320" s="581">
        <v>0</v>
      </c>
      <c r="Z320" s="581">
        <v>0</v>
      </c>
      <c r="AA320" s="581">
        <v>0</v>
      </c>
    </row>
    <row r="321" spans="1:27" x14ac:dyDescent="0.2">
      <c r="A321" s="581" t="s">
        <v>97</v>
      </c>
      <c r="B321" s="581" t="s">
        <v>242</v>
      </c>
      <c r="C321" s="581" t="s">
        <v>243</v>
      </c>
      <c r="D321" s="587" t="s">
        <v>234</v>
      </c>
      <c r="E321" s="584">
        <v>0</v>
      </c>
      <c r="F321" s="581">
        <v>1736</v>
      </c>
      <c r="G321" s="581">
        <v>1164</v>
      </c>
      <c r="H321" s="581">
        <v>0</v>
      </c>
      <c r="I321" s="581">
        <v>0</v>
      </c>
      <c r="J321" s="581">
        <v>193</v>
      </c>
      <c r="K321" s="581">
        <v>0</v>
      </c>
      <c r="L321" s="581">
        <v>0</v>
      </c>
      <c r="M321" s="581">
        <v>0</v>
      </c>
      <c r="N321" s="581">
        <v>126</v>
      </c>
      <c r="O321" s="581">
        <v>544</v>
      </c>
      <c r="P321" s="581">
        <v>-218</v>
      </c>
      <c r="Q321" s="581">
        <v>10</v>
      </c>
      <c r="R321" s="581">
        <v>0</v>
      </c>
      <c r="S321" s="581">
        <v>0</v>
      </c>
      <c r="T321" s="581">
        <v>0</v>
      </c>
      <c r="U321" s="581">
        <v>0</v>
      </c>
      <c r="V321" s="581">
        <v>0</v>
      </c>
      <c r="W321" s="581">
        <v>0</v>
      </c>
      <c r="X321" s="581">
        <v>0</v>
      </c>
      <c r="Y321" s="581">
        <v>0</v>
      </c>
      <c r="Z321" s="581">
        <v>37</v>
      </c>
      <c r="AA321" s="581">
        <v>31</v>
      </c>
    </row>
    <row r="322" spans="1:27" x14ac:dyDescent="0.2">
      <c r="A322" s="581" t="s">
        <v>97</v>
      </c>
      <c r="B322" s="581" t="s">
        <v>240</v>
      </c>
      <c r="C322" s="581" t="s">
        <v>243</v>
      </c>
      <c r="D322" s="587" t="s">
        <v>235</v>
      </c>
      <c r="E322" s="584">
        <v>0</v>
      </c>
      <c r="F322" s="581">
        <v>0</v>
      </c>
      <c r="G322" s="581">
        <v>47</v>
      </c>
      <c r="H322" s="581">
        <v>0</v>
      </c>
      <c r="I322" s="581">
        <v>0</v>
      </c>
      <c r="J322" s="581">
        <v>0</v>
      </c>
      <c r="K322" s="581">
        <v>0</v>
      </c>
      <c r="L322" s="581">
        <v>0</v>
      </c>
      <c r="M322" s="581">
        <v>0</v>
      </c>
      <c r="N322" s="581">
        <v>0</v>
      </c>
      <c r="O322" s="581">
        <v>0</v>
      </c>
      <c r="P322" s="581">
        <v>0</v>
      </c>
      <c r="Q322" s="581">
        <v>0</v>
      </c>
      <c r="R322" s="581">
        <v>0</v>
      </c>
      <c r="S322" s="581">
        <v>0</v>
      </c>
      <c r="T322" s="581">
        <v>0</v>
      </c>
      <c r="U322" s="581">
        <v>0</v>
      </c>
      <c r="V322" s="581">
        <v>0</v>
      </c>
      <c r="W322" s="581">
        <v>0</v>
      </c>
      <c r="X322" s="581">
        <v>0</v>
      </c>
      <c r="Y322" s="581">
        <v>0</v>
      </c>
      <c r="Z322" s="581">
        <v>0</v>
      </c>
      <c r="AA322" s="581">
        <v>0</v>
      </c>
    </row>
    <row r="323" spans="1:27" x14ac:dyDescent="0.2">
      <c r="A323" s="581" t="s">
        <v>97</v>
      </c>
      <c r="B323" s="581" t="s">
        <v>242</v>
      </c>
      <c r="C323" s="581" t="s">
        <v>243</v>
      </c>
      <c r="D323" s="587" t="s">
        <v>235</v>
      </c>
      <c r="E323" s="584">
        <v>0</v>
      </c>
      <c r="F323" s="581">
        <v>1736</v>
      </c>
      <c r="G323" s="581">
        <v>0</v>
      </c>
      <c r="H323" s="581">
        <v>0</v>
      </c>
      <c r="I323" s="581">
        <v>0</v>
      </c>
      <c r="J323" s="581">
        <v>0</v>
      </c>
      <c r="K323" s="581">
        <v>0</v>
      </c>
      <c r="L323" s="581">
        <v>0</v>
      </c>
      <c r="M323" s="581">
        <v>0</v>
      </c>
      <c r="N323" s="581">
        <v>0</v>
      </c>
      <c r="O323" s="581">
        <v>407</v>
      </c>
      <c r="P323" s="581">
        <v>-218</v>
      </c>
      <c r="Q323" s="581">
        <v>10</v>
      </c>
      <c r="R323" s="581">
        <v>0</v>
      </c>
      <c r="S323" s="581">
        <v>0</v>
      </c>
      <c r="T323" s="581">
        <v>0</v>
      </c>
      <c r="U323" s="581">
        <v>0</v>
      </c>
      <c r="V323" s="581">
        <v>0</v>
      </c>
      <c r="W323" s="581">
        <v>0</v>
      </c>
      <c r="X323" s="581">
        <v>0</v>
      </c>
      <c r="Y323" s="581">
        <v>0</v>
      </c>
      <c r="Z323" s="581">
        <v>14</v>
      </c>
      <c r="AA323" s="581">
        <v>0</v>
      </c>
    </row>
    <row r="324" spans="1:27" x14ac:dyDescent="0.2">
      <c r="A324" s="581" t="s">
        <v>97</v>
      </c>
      <c r="B324" s="581" t="s">
        <v>240</v>
      </c>
      <c r="C324" s="581" t="s">
        <v>243</v>
      </c>
      <c r="D324" s="587" t="s">
        <v>236</v>
      </c>
      <c r="E324" s="584">
        <v>0</v>
      </c>
      <c r="F324" s="581">
        <v>0</v>
      </c>
      <c r="G324" s="581">
        <v>34</v>
      </c>
      <c r="H324" s="581">
        <v>0</v>
      </c>
      <c r="I324" s="581">
        <v>0</v>
      </c>
      <c r="J324" s="581">
        <v>5</v>
      </c>
      <c r="K324" s="581">
        <v>0</v>
      </c>
      <c r="L324" s="581">
        <v>0</v>
      </c>
      <c r="M324" s="581">
        <v>0</v>
      </c>
      <c r="N324" s="581">
        <v>0</v>
      </c>
      <c r="O324" s="581">
        <v>0</v>
      </c>
      <c r="P324" s="581">
        <v>0</v>
      </c>
      <c r="Q324" s="581">
        <v>0</v>
      </c>
      <c r="R324" s="581">
        <v>0</v>
      </c>
      <c r="S324" s="581">
        <v>0</v>
      </c>
      <c r="T324" s="581">
        <v>0</v>
      </c>
      <c r="U324" s="581">
        <v>0</v>
      </c>
      <c r="V324" s="581">
        <v>0</v>
      </c>
      <c r="W324" s="581">
        <v>0</v>
      </c>
      <c r="X324" s="581">
        <v>0</v>
      </c>
      <c r="Y324" s="581">
        <v>0</v>
      </c>
      <c r="Z324" s="581">
        <v>0</v>
      </c>
      <c r="AA324" s="581">
        <v>0</v>
      </c>
    </row>
    <row r="325" spans="1:27" x14ac:dyDescent="0.2">
      <c r="A325" s="581" t="s">
        <v>97</v>
      </c>
      <c r="B325" s="581" t="s">
        <v>242</v>
      </c>
      <c r="C325" s="581" t="s">
        <v>243</v>
      </c>
      <c r="D325" s="587" t="s">
        <v>236</v>
      </c>
      <c r="E325" s="584">
        <v>0</v>
      </c>
      <c r="F325" s="581">
        <v>0</v>
      </c>
      <c r="G325" s="581">
        <v>1164</v>
      </c>
      <c r="H325" s="581">
        <v>0</v>
      </c>
      <c r="I325" s="581">
        <v>0</v>
      </c>
      <c r="J325" s="581">
        <v>193</v>
      </c>
      <c r="K325" s="581">
        <v>0</v>
      </c>
      <c r="L325" s="581">
        <v>0</v>
      </c>
      <c r="M325" s="581">
        <v>0</v>
      </c>
      <c r="N325" s="581">
        <v>126</v>
      </c>
      <c r="O325" s="581">
        <v>137</v>
      </c>
      <c r="P325" s="581">
        <v>0</v>
      </c>
      <c r="Q325" s="581">
        <v>0</v>
      </c>
      <c r="R325" s="581">
        <v>0</v>
      </c>
      <c r="S325" s="581">
        <v>0</v>
      </c>
      <c r="T325" s="581">
        <v>0</v>
      </c>
      <c r="U325" s="581">
        <v>0</v>
      </c>
      <c r="V325" s="581">
        <v>0</v>
      </c>
      <c r="W325" s="581">
        <v>0</v>
      </c>
      <c r="X325" s="581">
        <v>0</v>
      </c>
      <c r="Y325" s="581">
        <v>0</v>
      </c>
      <c r="Z325" s="581">
        <v>23</v>
      </c>
      <c r="AA325" s="581">
        <v>31</v>
      </c>
    </row>
    <row r="326" spans="1:27" x14ac:dyDescent="0.2">
      <c r="A326" s="581" t="s">
        <v>99</v>
      </c>
      <c r="B326" s="581" t="s">
        <v>241</v>
      </c>
      <c r="C326" s="581"/>
      <c r="D326" s="587" t="s">
        <v>234</v>
      </c>
      <c r="E326" s="584">
        <v>0</v>
      </c>
      <c r="F326" s="581">
        <v>0</v>
      </c>
      <c r="G326" s="581">
        <v>232</v>
      </c>
      <c r="H326" s="581">
        <v>0</v>
      </c>
      <c r="I326" s="581">
        <v>0</v>
      </c>
      <c r="J326" s="581">
        <v>0</v>
      </c>
      <c r="K326" s="581">
        <v>0</v>
      </c>
      <c r="L326" s="581">
        <v>0</v>
      </c>
      <c r="M326" s="581">
        <v>0</v>
      </c>
      <c r="N326" s="581">
        <v>0</v>
      </c>
      <c r="O326" s="581">
        <v>0</v>
      </c>
      <c r="P326" s="581">
        <v>0</v>
      </c>
      <c r="Q326" s="581">
        <v>0</v>
      </c>
      <c r="R326" s="581">
        <v>0</v>
      </c>
      <c r="S326" s="581">
        <v>0</v>
      </c>
      <c r="T326" s="581">
        <v>0</v>
      </c>
      <c r="U326" s="581">
        <v>95</v>
      </c>
      <c r="V326" s="581">
        <v>0</v>
      </c>
      <c r="W326" s="581">
        <v>0</v>
      </c>
      <c r="X326" s="581">
        <v>0</v>
      </c>
      <c r="Y326" s="581">
        <v>22</v>
      </c>
      <c r="Z326" s="581">
        <v>0</v>
      </c>
      <c r="AA326" s="581">
        <v>0</v>
      </c>
    </row>
    <row r="327" spans="1:27" x14ac:dyDescent="0.2">
      <c r="A327" s="581" t="s">
        <v>99</v>
      </c>
      <c r="B327" s="581" t="s">
        <v>241</v>
      </c>
      <c r="C327" s="581"/>
      <c r="D327" s="587" t="s">
        <v>235</v>
      </c>
      <c r="E327" s="584">
        <v>0</v>
      </c>
      <c r="F327" s="581">
        <v>0</v>
      </c>
      <c r="G327" s="581">
        <v>0</v>
      </c>
      <c r="H327" s="581">
        <v>0</v>
      </c>
      <c r="I327" s="581">
        <v>0</v>
      </c>
      <c r="J327" s="581">
        <v>0</v>
      </c>
      <c r="K327" s="581">
        <v>0</v>
      </c>
      <c r="L327" s="581">
        <v>0</v>
      </c>
      <c r="M327" s="581">
        <v>0</v>
      </c>
      <c r="N327" s="581">
        <v>0</v>
      </c>
      <c r="O327" s="581">
        <v>0</v>
      </c>
      <c r="P327" s="581">
        <v>0</v>
      </c>
      <c r="Q327" s="581">
        <v>0</v>
      </c>
      <c r="R327" s="581">
        <v>0</v>
      </c>
      <c r="S327" s="581">
        <v>0</v>
      </c>
      <c r="T327" s="581">
        <v>0</v>
      </c>
      <c r="U327" s="581">
        <v>15</v>
      </c>
      <c r="V327" s="581">
        <v>0</v>
      </c>
      <c r="W327" s="581">
        <v>0</v>
      </c>
      <c r="X327" s="581">
        <v>0</v>
      </c>
      <c r="Y327" s="581">
        <v>0</v>
      </c>
      <c r="Z327" s="581">
        <v>0</v>
      </c>
      <c r="AA327" s="581">
        <v>0</v>
      </c>
    </row>
    <row r="328" spans="1:27" x14ac:dyDescent="0.2">
      <c r="A328" s="581" t="s">
        <v>99</v>
      </c>
      <c r="B328" s="581" t="s">
        <v>241</v>
      </c>
      <c r="C328" s="581"/>
      <c r="D328" s="587" t="s">
        <v>236</v>
      </c>
      <c r="E328" s="584">
        <v>0</v>
      </c>
      <c r="F328" s="581">
        <v>0</v>
      </c>
      <c r="G328" s="581">
        <v>232</v>
      </c>
      <c r="H328" s="581">
        <v>0</v>
      </c>
      <c r="I328" s="581">
        <v>0</v>
      </c>
      <c r="J328" s="581">
        <v>0</v>
      </c>
      <c r="K328" s="581">
        <v>0</v>
      </c>
      <c r="L328" s="581">
        <v>0</v>
      </c>
      <c r="M328" s="581">
        <v>0</v>
      </c>
      <c r="N328" s="581">
        <v>0</v>
      </c>
      <c r="O328" s="581">
        <v>0</v>
      </c>
      <c r="P328" s="581">
        <v>0</v>
      </c>
      <c r="Q328" s="581">
        <v>0</v>
      </c>
      <c r="R328" s="581">
        <v>0</v>
      </c>
      <c r="S328" s="581">
        <v>0</v>
      </c>
      <c r="T328" s="581">
        <v>0</v>
      </c>
      <c r="U328" s="581">
        <v>80</v>
      </c>
      <c r="V328" s="581">
        <v>0</v>
      </c>
      <c r="W328" s="581">
        <v>0</v>
      </c>
      <c r="X328" s="581">
        <v>0</v>
      </c>
      <c r="Y328" s="581">
        <v>22</v>
      </c>
      <c r="Z328" s="581">
        <v>0</v>
      </c>
      <c r="AA328" s="581">
        <v>0</v>
      </c>
    </row>
  </sheetData>
  <autoFilter ref="A1:AA328" xr:uid="{7FF64952-BD91-4D5D-BB97-0CAB55543CBC}"/>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CF48C-DB27-4670-B671-3C12EAC04FFC}">
  <dimension ref="A1:H89"/>
  <sheetViews>
    <sheetView showGridLines="0" zoomScale="70" zoomScaleNormal="70" workbookViewId="0">
      <pane ySplit="1" topLeftCell="A2" activePane="bottomLeft" state="frozen"/>
      <selection pane="bottomLeft" activeCell="E47" sqref="E47"/>
    </sheetView>
  </sheetViews>
  <sheetFormatPr defaultRowHeight="12.75" x14ac:dyDescent="0.2"/>
  <cols>
    <col min="4" max="4" width="9.140625" style="571"/>
  </cols>
  <sheetData>
    <row r="1" spans="1:8" ht="13.5" thickBot="1" x14ac:dyDescent="0.25">
      <c r="A1" s="590" t="s">
        <v>224</v>
      </c>
      <c r="B1" s="590" t="s">
        <v>225</v>
      </c>
      <c r="C1" s="590" t="s">
        <v>255</v>
      </c>
      <c r="D1" s="594" t="s">
        <v>256</v>
      </c>
      <c r="E1" s="641" t="s">
        <v>227</v>
      </c>
      <c r="F1" s="642" t="s">
        <v>257</v>
      </c>
    </row>
    <row r="2" spans="1:8" x14ac:dyDescent="0.2">
      <c r="A2" s="582" t="s">
        <v>76</v>
      </c>
      <c r="B2" s="582" t="s">
        <v>232</v>
      </c>
      <c r="C2" s="582" t="s">
        <v>258</v>
      </c>
      <c r="D2" s="595" t="s">
        <v>259</v>
      </c>
      <c r="E2" s="634" t="s">
        <v>234</v>
      </c>
      <c r="F2" s="639">
        <v>3065</v>
      </c>
    </row>
    <row r="3" spans="1:8" x14ac:dyDescent="0.2">
      <c r="A3" s="581" t="s">
        <v>53</v>
      </c>
      <c r="B3" s="581" t="s">
        <v>232</v>
      </c>
      <c r="C3" s="581" t="s">
        <v>260</v>
      </c>
      <c r="D3" s="596" t="s">
        <v>259</v>
      </c>
      <c r="E3" s="631" t="s">
        <v>235</v>
      </c>
      <c r="F3" s="636">
        <v>29</v>
      </c>
      <c r="H3" t="s">
        <v>261</v>
      </c>
    </row>
    <row r="4" spans="1:8" x14ac:dyDescent="0.2">
      <c r="A4" s="581" t="s">
        <v>58</v>
      </c>
      <c r="B4" s="581" t="s">
        <v>232</v>
      </c>
      <c r="C4" s="581" t="s">
        <v>260</v>
      </c>
      <c r="D4" s="596" t="s">
        <v>259</v>
      </c>
      <c r="E4" s="631" t="s">
        <v>235</v>
      </c>
      <c r="F4" s="636">
        <v>7</v>
      </c>
      <c r="H4" t="s">
        <v>262</v>
      </c>
    </row>
    <row r="5" spans="1:8" x14ac:dyDescent="0.2">
      <c r="A5" s="581" t="s">
        <v>60</v>
      </c>
      <c r="B5" s="581" t="s">
        <v>232</v>
      </c>
      <c r="C5" s="581" t="s">
        <v>260</v>
      </c>
      <c r="D5" s="596" t="s">
        <v>259</v>
      </c>
      <c r="E5" s="631" t="s">
        <v>235</v>
      </c>
      <c r="F5" s="636">
        <v>244</v>
      </c>
    </row>
    <row r="6" spans="1:8" x14ac:dyDescent="0.2">
      <c r="A6" s="581" t="s">
        <v>62</v>
      </c>
      <c r="B6" s="581" t="s">
        <v>232</v>
      </c>
      <c r="C6" s="581" t="s">
        <v>260</v>
      </c>
      <c r="D6" s="596" t="s">
        <v>259</v>
      </c>
      <c r="E6" s="631" t="s">
        <v>235</v>
      </c>
      <c r="F6" s="636">
        <v>14</v>
      </c>
    </row>
    <row r="7" spans="1:8" x14ac:dyDescent="0.2">
      <c r="A7" s="581" t="s">
        <v>64</v>
      </c>
      <c r="B7" s="581" t="s">
        <v>232</v>
      </c>
      <c r="C7" s="581" t="s">
        <v>260</v>
      </c>
      <c r="D7" s="596" t="s">
        <v>259</v>
      </c>
      <c r="E7" s="631" t="s">
        <v>235</v>
      </c>
      <c r="F7" s="636">
        <v>0</v>
      </c>
    </row>
    <row r="8" spans="1:8" x14ac:dyDescent="0.2">
      <c r="A8" s="581" t="s">
        <v>66</v>
      </c>
      <c r="B8" s="581" t="s">
        <v>232</v>
      </c>
      <c r="C8" s="581" t="s">
        <v>260</v>
      </c>
      <c r="D8" s="596" t="s">
        <v>259</v>
      </c>
      <c r="E8" s="631" t="s">
        <v>235</v>
      </c>
      <c r="F8" s="636">
        <v>22</v>
      </c>
    </row>
    <row r="9" spans="1:8" x14ac:dyDescent="0.2">
      <c r="A9" s="581" t="s">
        <v>68</v>
      </c>
      <c r="B9" s="581" t="s">
        <v>232</v>
      </c>
      <c r="C9" s="581" t="s">
        <v>260</v>
      </c>
      <c r="D9" s="596" t="s">
        <v>259</v>
      </c>
      <c r="E9" s="631" t="s">
        <v>235</v>
      </c>
      <c r="F9" s="636">
        <v>45</v>
      </c>
    </row>
    <row r="10" spans="1:8" x14ac:dyDescent="0.2">
      <c r="A10" s="581" t="s">
        <v>70</v>
      </c>
      <c r="B10" s="581" t="s">
        <v>232</v>
      </c>
      <c r="C10" s="581" t="s">
        <v>260</v>
      </c>
      <c r="D10" s="596" t="s">
        <v>259</v>
      </c>
      <c r="E10" s="631" t="s">
        <v>235</v>
      </c>
      <c r="F10" s="636">
        <v>35</v>
      </c>
    </row>
    <row r="11" spans="1:8" x14ac:dyDescent="0.2">
      <c r="A11" s="581" t="s">
        <v>72</v>
      </c>
      <c r="B11" s="581" t="s">
        <v>232</v>
      </c>
      <c r="C11" s="581" t="s">
        <v>260</v>
      </c>
      <c r="D11" s="596" t="s">
        <v>259</v>
      </c>
      <c r="E11" s="631" t="s">
        <v>235</v>
      </c>
      <c r="F11" s="636">
        <v>3</v>
      </c>
    </row>
    <row r="12" spans="1:8" x14ac:dyDescent="0.2">
      <c r="A12" s="581" t="s">
        <v>74</v>
      </c>
      <c r="B12" s="581" t="s">
        <v>232</v>
      </c>
      <c r="C12" s="581" t="s">
        <v>260</v>
      </c>
      <c r="D12" s="596" t="s">
        <v>259</v>
      </c>
      <c r="E12" s="631" t="s">
        <v>235</v>
      </c>
      <c r="F12" s="636">
        <v>14</v>
      </c>
    </row>
    <row r="13" spans="1:8" x14ac:dyDescent="0.2">
      <c r="A13" s="581" t="s">
        <v>76</v>
      </c>
      <c r="B13" s="581" t="s">
        <v>232</v>
      </c>
      <c r="C13" s="581" t="s">
        <v>260</v>
      </c>
      <c r="D13" s="596" t="s">
        <v>259</v>
      </c>
      <c r="E13" s="631" t="s">
        <v>235</v>
      </c>
      <c r="F13" s="636">
        <v>161</v>
      </c>
    </row>
    <row r="14" spans="1:8" x14ac:dyDescent="0.2">
      <c r="A14" s="581" t="s">
        <v>78</v>
      </c>
      <c r="B14" s="581" t="s">
        <v>232</v>
      </c>
      <c r="C14" s="581" t="s">
        <v>260</v>
      </c>
      <c r="D14" s="596" t="s">
        <v>259</v>
      </c>
      <c r="E14" s="631" t="s">
        <v>235</v>
      </c>
      <c r="F14" s="636">
        <v>295</v>
      </c>
    </row>
    <row r="15" spans="1:8" x14ac:dyDescent="0.2">
      <c r="A15" s="581" t="s">
        <v>238</v>
      </c>
      <c r="B15" s="581" t="s">
        <v>232</v>
      </c>
      <c r="C15" s="581" t="s">
        <v>260</v>
      </c>
      <c r="D15" s="596" t="s">
        <v>259</v>
      </c>
      <c r="E15" s="631" t="s">
        <v>235</v>
      </c>
      <c r="F15" s="636">
        <v>160</v>
      </c>
    </row>
    <row r="16" spans="1:8" x14ac:dyDescent="0.2">
      <c r="A16" s="581" t="s">
        <v>85</v>
      </c>
      <c r="B16" s="581" t="s">
        <v>232</v>
      </c>
      <c r="C16" s="581" t="s">
        <v>260</v>
      </c>
      <c r="D16" s="596" t="s">
        <v>259</v>
      </c>
      <c r="E16" s="631" t="s">
        <v>235</v>
      </c>
      <c r="F16" s="636">
        <v>12</v>
      </c>
    </row>
    <row r="17" spans="1:8" x14ac:dyDescent="0.2">
      <c r="A17" s="581" t="s">
        <v>87</v>
      </c>
      <c r="B17" s="581" t="s">
        <v>232</v>
      </c>
      <c r="C17" s="581" t="s">
        <v>260</v>
      </c>
      <c r="D17" s="596" t="s">
        <v>259</v>
      </c>
      <c r="E17" s="631" t="s">
        <v>235</v>
      </c>
      <c r="F17" s="636">
        <v>41</v>
      </c>
    </row>
    <row r="18" spans="1:8" x14ac:dyDescent="0.2">
      <c r="A18" s="581" t="s">
        <v>89</v>
      </c>
      <c r="B18" s="581" t="s">
        <v>232</v>
      </c>
      <c r="C18" s="581" t="s">
        <v>260</v>
      </c>
      <c r="D18" s="596" t="s">
        <v>259</v>
      </c>
      <c r="E18" s="631" t="s">
        <v>235</v>
      </c>
      <c r="F18" s="636">
        <v>59</v>
      </c>
    </row>
    <row r="19" spans="1:8" x14ac:dyDescent="0.2">
      <c r="A19" s="581" t="s">
        <v>91</v>
      </c>
      <c r="B19" s="581" t="s">
        <v>232</v>
      </c>
      <c r="C19" s="581" t="s">
        <v>260</v>
      </c>
      <c r="D19" s="596" t="s">
        <v>259</v>
      </c>
      <c r="E19" s="631" t="s">
        <v>235</v>
      </c>
      <c r="F19" s="636">
        <v>31</v>
      </c>
    </row>
    <row r="20" spans="1:8" x14ac:dyDescent="0.2">
      <c r="A20" s="581" t="s">
        <v>93</v>
      </c>
      <c r="B20" s="581" t="s">
        <v>232</v>
      </c>
      <c r="C20" s="581" t="s">
        <v>260</v>
      </c>
      <c r="D20" s="596" t="s">
        <v>259</v>
      </c>
      <c r="E20" s="631" t="s">
        <v>235</v>
      </c>
      <c r="F20" s="636">
        <v>90</v>
      </c>
    </row>
    <row r="21" spans="1:8" x14ac:dyDescent="0.2">
      <c r="A21" s="581" t="s">
        <v>95</v>
      </c>
      <c r="B21" s="581" t="s">
        <v>232</v>
      </c>
      <c r="C21" s="581" t="s">
        <v>260</v>
      </c>
      <c r="D21" s="596" t="s">
        <v>259</v>
      </c>
      <c r="E21" s="631" t="s">
        <v>235</v>
      </c>
      <c r="F21" s="636">
        <v>17</v>
      </c>
    </row>
    <row r="22" spans="1:8" x14ac:dyDescent="0.2">
      <c r="A22" s="581" t="s">
        <v>97</v>
      </c>
      <c r="B22" s="581" t="s">
        <v>232</v>
      </c>
      <c r="C22" s="581" t="s">
        <v>260</v>
      </c>
      <c r="D22" s="596" t="s">
        <v>259</v>
      </c>
      <c r="E22" s="631" t="s">
        <v>235</v>
      </c>
      <c r="F22" s="636">
        <v>21</v>
      </c>
    </row>
    <row r="23" spans="1:8" x14ac:dyDescent="0.2">
      <c r="A23" s="581" t="s">
        <v>99</v>
      </c>
      <c r="B23" s="581" t="s">
        <v>232</v>
      </c>
      <c r="C23" s="581" t="s">
        <v>260</v>
      </c>
      <c r="D23" s="596" t="s">
        <v>259</v>
      </c>
      <c r="E23" s="631" t="s">
        <v>235</v>
      </c>
      <c r="F23" s="636">
        <v>0</v>
      </c>
    </row>
    <row r="24" spans="1:8" x14ac:dyDescent="0.2">
      <c r="A24" s="581"/>
      <c r="B24" s="581"/>
      <c r="C24" s="581" t="s">
        <v>317</v>
      </c>
      <c r="D24" s="596" t="s">
        <v>259</v>
      </c>
      <c r="E24" s="631"/>
      <c r="F24" s="636">
        <v>783</v>
      </c>
      <c r="H24" s="599"/>
    </row>
    <row r="25" spans="1:8" x14ac:dyDescent="0.2">
      <c r="A25" s="581"/>
      <c r="B25" s="581" t="s">
        <v>241</v>
      </c>
      <c r="C25" s="581" t="s">
        <v>260</v>
      </c>
      <c r="D25" s="596">
        <v>12</v>
      </c>
      <c r="E25" s="631" t="s">
        <v>264</v>
      </c>
      <c r="F25" s="636">
        <v>2731</v>
      </c>
    </row>
    <row r="26" spans="1:8" x14ac:dyDescent="0.2">
      <c r="A26" s="581"/>
      <c r="B26" s="581" t="s">
        <v>265</v>
      </c>
      <c r="C26" s="581" t="s">
        <v>260</v>
      </c>
      <c r="D26" s="596" t="s">
        <v>259</v>
      </c>
      <c r="E26" s="631" t="s">
        <v>266</v>
      </c>
      <c r="F26" s="636">
        <v>58</v>
      </c>
    </row>
    <row r="27" spans="1:8" x14ac:dyDescent="0.2">
      <c r="A27" s="581"/>
      <c r="B27" s="581" t="s">
        <v>265</v>
      </c>
      <c r="C27" s="581" t="s">
        <v>260</v>
      </c>
      <c r="D27" s="596" t="s">
        <v>259</v>
      </c>
      <c r="E27" s="631" t="s">
        <v>267</v>
      </c>
      <c r="F27" s="636">
        <v>77</v>
      </c>
    </row>
    <row r="28" spans="1:8" x14ac:dyDescent="0.2">
      <c r="A28" s="581"/>
      <c r="B28" s="581" t="s">
        <v>265</v>
      </c>
      <c r="C28" s="581" t="s">
        <v>258</v>
      </c>
      <c r="D28" s="596" t="s">
        <v>259</v>
      </c>
      <c r="E28" s="631" t="s">
        <v>268</v>
      </c>
      <c r="F28" s="636">
        <v>-205</v>
      </c>
    </row>
    <row r="29" spans="1:8" ht="13.5" thickBot="1" x14ac:dyDescent="0.25">
      <c r="A29" s="583"/>
      <c r="B29" s="583" t="s">
        <v>265</v>
      </c>
      <c r="C29" s="583" t="s">
        <v>258</v>
      </c>
      <c r="D29" s="597" t="s">
        <v>259</v>
      </c>
      <c r="E29" s="632" t="s">
        <v>269</v>
      </c>
      <c r="F29" s="637">
        <v>365</v>
      </c>
    </row>
    <row r="30" spans="1:8" ht="13.5" thickBot="1" x14ac:dyDescent="0.25">
      <c r="A30" s="646"/>
      <c r="B30" s="646"/>
      <c r="C30" s="646"/>
      <c r="D30" s="647"/>
      <c r="E30" s="648"/>
      <c r="F30" s="649" t="s">
        <v>237</v>
      </c>
    </row>
    <row r="31" spans="1:8" x14ac:dyDescent="0.2">
      <c r="A31" s="582" t="s">
        <v>53</v>
      </c>
      <c r="B31" s="582" t="s">
        <v>239</v>
      </c>
      <c r="C31" s="582" t="s">
        <v>260</v>
      </c>
      <c r="D31" s="595" t="s">
        <v>259</v>
      </c>
      <c r="E31" s="634" t="s">
        <v>235</v>
      </c>
      <c r="F31" s="639">
        <v>7</v>
      </c>
    </row>
    <row r="32" spans="1:8" x14ac:dyDescent="0.2">
      <c r="A32" s="581" t="s">
        <v>53</v>
      </c>
      <c r="B32" s="581" t="s">
        <v>241</v>
      </c>
      <c r="C32" s="581" t="s">
        <v>260</v>
      </c>
      <c r="D32" s="596" t="s">
        <v>259</v>
      </c>
      <c r="E32" s="631" t="s">
        <v>235</v>
      </c>
      <c r="F32" s="636">
        <v>22</v>
      </c>
    </row>
    <row r="33" spans="1:6" x14ac:dyDescent="0.2">
      <c r="A33" s="581" t="s">
        <v>58</v>
      </c>
      <c r="B33" s="581" t="s">
        <v>239</v>
      </c>
      <c r="C33" s="581" t="s">
        <v>260</v>
      </c>
      <c r="D33" s="596" t="s">
        <v>259</v>
      </c>
      <c r="E33" s="631" t="s">
        <v>235</v>
      </c>
      <c r="F33" s="636">
        <v>7</v>
      </c>
    </row>
    <row r="34" spans="1:6" x14ac:dyDescent="0.2">
      <c r="A34" s="581" t="s">
        <v>60</v>
      </c>
      <c r="B34" s="581" t="s">
        <v>239</v>
      </c>
      <c r="C34" s="581" t="s">
        <v>260</v>
      </c>
      <c r="D34" s="596" t="s">
        <v>259</v>
      </c>
      <c r="E34" s="631" t="s">
        <v>235</v>
      </c>
      <c r="F34" s="636">
        <v>242</v>
      </c>
    </row>
    <row r="35" spans="1:6" x14ac:dyDescent="0.2">
      <c r="A35" s="581" t="s">
        <v>60</v>
      </c>
      <c r="B35" s="581" t="s">
        <v>241</v>
      </c>
      <c r="C35" s="581" t="s">
        <v>260</v>
      </c>
      <c r="D35" s="596" t="s">
        <v>259</v>
      </c>
      <c r="E35" s="631" t="s">
        <v>235</v>
      </c>
      <c r="F35" s="636">
        <v>2</v>
      </c>
    </row>
    <row r="36" spans="1:6" x14ac:dyDescent="0.2">
      <c r="A36" s="581" t="s">
        <v>62</v>
      </c>
      <c r="B36" s="581" t="s">
        <v>239</v>
      </c>
      <c r="C36" s="581" t="s">
        <v>260</v>
      </c>
      <c r="D36" s="596" t="s">
        <v>259</v>
      </c>
      <c r="E36" s="631" t="s">
        <v>235</v>
      </c>
      <c r="F36" s="636">
        <v>14</v>
      </c>
    </row>
    <row r="37" spans="1:6" x14ac:dyDescent="0.2">
      <c r="A37" s="581" t="s">
        <v>66</v>
      </c>
      <c r="B37" s="581" t="s">
        <v>239</v>
      </c>
      <c r="C37" s="581" t="s">
        <v>260</v>
      </c>
      <c r="D37" s="596" t="s">
        <v>259</v>
      </c>
      <c r="E37" s="631" t="s">
        <v>235</v>
      </c>
      <c r="F37" s="636">
        <v>13</v>
      </c>
    </row>
    <row r="38" spans="1:6" x14ac:dyDescent="0.2">
      <c r="A38" s="581" t="s">
        <v>66</v>
      </c>
      <c r="B38" s="581" t="s">
        <v>240</v>
      </c>
      <c r="C38" s="581" t="s">
        <v>260</v>
      </c>
      <c r="D38" s="596" t="s">
        <v>259</v>
      </c>
      <c r="E38" s="631" t="s">
        <v>235</v>
      </c>
      <c r="F38" s="636">
        <v>6</v>
      </c>
    </row>
    <row r="39" spans="1:6" x14ac:dyDescent="0.2">
      <c r="A39" s="581" t="s">
        <v>66</v>
      </c>
      <c r="B39" s="581" t="s">
        <v>241</v>
      </c>
      <c r="C39" s="581" t="s">
        <v>260</v>
      </c>
      <c r="D39" s="596" t="s">
        <v>259</v>
      </c>
      <c r="E39" s="631" t="s">
        <v>235</v>
      </c>
      <c r="F39" s="636">
        <v>3</v>
      </c>
    </row>
    <row r="40" spans="1:6" x14ac:dyDescent="0.2">
      <c r="A40" s="581" t="s">
        <v>68</v>
      </c>
      <c r="B40" s="581" t="s">
        <v>239</v>
      </c>
      <c r="C40" s="581" t="s">
        <v>260</v>
      </c>
      <c r="D40" s="596" t="s">
        <v>259</v>
      </c>
      <c r="E40" s="631" t="s">
        <v>235</v>
      </c>
      <c r="F40" s="636">
        <v>44</v>
      </c>
    </row>
    <row r="41" spans="1:6" x14ac:dyDescent="0.2">
      <c r="A41" s="581" t="s">
        <v>68</v>
      </c>
      <c r="B41" s="581" t="s">
        <v>241</v>
      </c>
      <c r="C41" s="581" t="s">
        <v>260</v>
      </c>
      <c r="D41" s="596" t="s">
        <v>259</v>
      </c>
      <c r="E41" s="631" t="s">
        <v>235</v>
      </c>
      <c r="F41" s="636">
        <v>1</v>
      </c>
    </row>
    <row r="42" spans="1:6" x14ac:dyDescent="0.2">
      <c r="A42" s="581" t="s">
        <v>70</v>
      </c>
      <c r="B42" s="581" t="s">
        <v>239</v>
      </c>
      <c r="C42" s="581" t="s">
        <v>260</v>
      </c>
      <c r="D42" s="596" t="s">
        <v>259</v>
      </c>
      <c r="E42" s="631" t="s">
        <v>235</v>
      </c>
      <c r="F42" s="636">
        <v>33</v>
      </c>
    </row>
    <row r="43" spans="1:6" x14ac:dyDescent="0.2">
      <c r="A43" s="581" t="s">
        <v>70</v>
      </c>
      <c r="B43" s="581" t="s">
        <v>240</v>
      </c>
      <c r="C43" s="581" t="s">
        <v>260</v>
      </c>
      <c r="D43" s="596" t="s">
        <v>259</v>
      </c>
      <c r="E43" s="631" t="s">
        <v>235</v>
      </c>
      <c r="F43" s="636">
        <v>1</v>
      </c>
    </row>
    <row r="44" spans="1:6" x14ac:dyDescent="0.2">
      <c r="A44" s="581" t="s">
        <v>70</v>
      </c>
      <c r="B44" s="581" t="s">
        <v>241</v>
      </c>
      <c r="C44" s="581" t="s">
        <v>260</v>
      </c>
      <c r="D44" s="596" t="s">
        <v>259</v>
      </c>
      <c r="E44" s="631" t="s">
        <v>235</v>
      </c>
      <c r="F44" s="636">
        <v>1</v>
      </c>
    </row>
    <row r="45" spans="1:6" x14ac:dyDescent="0.2">
      <c r="A45" s="581" t="s">
        <v>72</v>
      </c>
      <c r="B45" s="581" t="s">
        <v>239</v>
      </c>
      <c r="C45" s="581" t="s">
        <v>260</v>
      </c>
      <c r="D45" s="596" t="s">
        <v>259</v>
      </c>
      <c r="E45" s="631" t="s">
        <v>235</v>
      </c>
      <c r="F45" s="636">
        <v>3</v>
      </c>
    </row>
    <row r="46" spans="1:6" x14ac:dyDescent="0.2">
      <c r="A46" s="581" t="s">
        <v>74</v>
      </c>
      <c r="B46" s="581" t="s">
        <v>239</v>
      </c>
      <c r="C46" s="581" t="s">
        <v>260</v>
      </c>
      <c r="D46" s="596" t="s">
        <v>259</v>
      </c>
      <c r="E46" s="631" t="s">
        <v>235</v>
      </c>
      <c r="F46" s="636">
        <v>12</v>
      </c>
    </row>
    <row r="47" spans="1:6" x14ac:dyDescent="0.2">
      <c r="A47" s="581" t="s">
        <v>74</v>
      </c>
      <c r="B47" s="581" t="s">
        <v>244</v>
      </c>
      <c r="C47" s="581" t="s">
        <v>260</v>
      </c>
      <c r="D47" s="596" t="s">
        <v>259</v>
      </c>
      <c r="E47" s="631" t="s">
        <v>235</v>
      </c>
      <c r="F47" s="636">
        <v>1</v>
      </c>
    </row>
    <row r="48" spans="1:6" x14ac:dyDescent="0.2">
      <c r="A48" s="581" t="s">
        <v>74</v>
      </c>
      <c r="B48" s="581" t="s">
        <v>240</v>
      </c>
      <c r="C48" s="581" t="s">
        <v>260</v>
      </c>
      <c r="D48" s="596" t="s">
        <v>259</v>
      </c>
      <c r="E48" s="631" t="s">
        <v>235</v>
      </c>
      <c r="F48" s="636">
        <v>1</v>
      </c>
    </row>
    <row r="49" spans="1:6" x14ac:dyDescent="0.2">
      <c r="A49" s="581" t="s">
        <v>76</v>
      </c>
      <c r="B49" s="581" t="s">
        <v>245</v>
      </c>
      <c r="C49" s="581" t="s">
        <v>260</v>
      </c>
      <c r="D49" s="596" t="s">
        <v>259</v>
      </c>
      <c r="E49" s="631" t="s">
        <v>235</v>
      </c>
      <c r="F49" s="636">
        <v>27</v>
      </c>
    </row>
    <row r="50" spans="1:6" x14ac:dyDescent="0.2">
      <c r="A50" s="581" t="s">
        <v>76</v>
      </c>
      <c r="B50" s="581" t="s">
        <v>246</v>
      </c>
      <c r="C50" s="581" t="s">
        <v>260</v>
      </c>
      <c r="D50" s="596" t="s">
        <v>259</v>
      </c>
      <c r="E50" s="631" t="s">
        <v>235</v>
      </c>
      <c r="F50" s="636">
        <v>4</v>
      </c>
    </row>
    <row r="51" spans="1:6" x14ac:dyDescent="0.2">
      <c r="A51" s="581" t="s">
        <v>76</v>
      </c>
      <c r="B51" s="581" t="s">
        <v>247</v>
      </c>
      <c r="C51" s="581" t="s">
        <v>260</v>
      </c>
      <c r="D51" s="596" t="s">
        <v>259</v>
      </c>
      <c r="E51" s="631" t="s">
        <v>235</v>
      </c>
      <c r="F51" s="636">
        <v>1</v>
      </c>
    </row>
    <row r="52" spans="1:6" x14ac:dyDescent="0.2">
      <c r="A52" s="581" t="s">
        <v>76</v>
      </c>
      <c r="B52" s="581" t="s">
        <v>248</v>
      </c>
      <c r="C52" s="581" t="s">
        <v>260</v>
      </c>
      <c r="D52" s="596" t="s">
        <v>259</v>
      </c>
      <c r="E52" s="631" t="s">
        <v>235</v>
      </c>
      <c r="F52" s="636">
        <v>40</v>
      </c>
    </row>
    <row r="53" spans="1:6" x14ac:dyDescent="0.2">
      <c r="A53" s="581" t="s">
        <v>76</v>
      </c>
      <c r="B53" s="581" t="s">
        <v>249</v>
      </c>
      <c r="C53" s="581" t="s">
        <v>260</v>
      </c>
      <c r="D53" s="596" t="s">
        <v>259</v>
      </c>
      <c r="E53" s="631" t="s">
        <v>235</v>
      </c>
      <c r="F53" s="636">
        <v>1</v>
      </c>
    </row>
    <row r="54" spans="1:6" x14ac:dyDescent="0.2">
      <c r="A54" s="581" t="s">
        <v>76</v>
      </c>
      <c r="B54" s="581" t="s">
        <v>250</v>
      </c>
      <c r="C54" s="581" t="s">
        <v>260</v>
      </c>
      <c r="D54" s="596" t="s">
        <v>259</v>
      </c>
      <c r="E54" s="631" t="s">
        <v>235</v>
      </c>
      <c r="F54" s="636">
        <v>87</v>
      </c>
    </row>
    <row r="55" spans="1:6" x14ac:dyDescent="0.2">
      <c r="A55" s="581" t="s">
        <v>76</v>
      </c>
      <c r="B55" s="581" t="s">
        <v>250</v>
      </c>
      <c r="C55" s="581" t="s">
        <v>258</v>
      </c>
      <c r="D55" s="596" t="s">
        <v>259</v>
      </c>
      <c r="E55" s="631" t="s">
        <v>234</v>
      </c>
      <c r="F55" s="636">
        <v>3024</v>
      </c>
    </row>
    <row r="56" spans="1:6" x14ac:dyDescent="0.2">
      <c r="A56" s="581" t="s">
        <v>76</v>
      </c>
      <c r="B56" s="581" t="s">
        <v>251</v>
      </c>
      <c r="C56" s="581" t="s">
        <v>260</v>
      </c>
      <c r="D56" s="596" t="s">
        <v>259</v>
      </c>
      <c r="E56" s="631" t="s">
        <v>235</v>
      </c>
      <c r="F56" s="636">
        <v>1</v>
      </c>
    </row>
    <row r="57" spans="1:6" x14ac:dyDescent="0.2">
      <c r="A57" s="581" t="s">
        <v>76</v>
      </c>
      <c r="B57" s="581" t="s">
        <v>251</v>
      </c>
      <c r="C57" s="581" t="s">
        <v>258</v>
      </c>
      <c r="D57" s="596" t="s">
        <v>259</v>
      </c>
      <c r="E57" s="631" t="s">
        <v>234</v>
      </c>
      <c r="F57" s="636">
        <v>41</v>
      </c>
    </row>
    <row r="58" spans="1:6" x14ac:dyDescent="0.2">
      <c r="A58" s="581" t="s">
        <v>78</v>
      </c>
      <c r="B58" s="581" t="s">
        <v>239</v>
      </c>
      <c r="C58" s="581" t="s">
        <v>260</v>
      </c>
      <c r="D58" s="596" t="s">
        <v>259</v>
      </c>
      <c r="E58" s="631" t="s">
        <v>235</v>
      </c>
      <c r="F58" s="636">
        <v>40</v>
      </c>
    </row>
    <row r="59" spans="1:6" x14ac:dyDescent="0.2">
      <c r="A59" s="581" t="s">
        <v>78</v>
      </c>
      <c r="B59" s="581" t="s">
        <v>250</v>
      </c>
      <c r="C59" s="581" t="s">
        <v>260</v>
      </c>
      <c r="D59" s="596" t="s">
        <v>259</v>
      </c>
      <c r="E59" s="631" t="s">
        <v>235</v>
      </c>
      <c r="F59" s="636">
        <v>5</v>
      </c>
    </row>
    <row r="60" spans="1:6" x14ac:dyDescent="0.2">
      <c r="A60" s="581" t="s">
        <v>78</v>
      </c>
      <c r="B60" s="581" t="s">
        <v>244</v>
      </c>
      <c r="C60" s="581" t="s">
        <v>260</v>
      </c>
      <c r="D60" s="596" t="s">
        <v>259</v>
      </c>
      <c r="E60" s="631" t="s">
        <v>235</v>
      </c>
      <c r="F60" s="636">
        <v>12</v>
      </c>
    </row>
    <row r="61" spans="1:6" x14ac:dyDescent="0.2">
      <c r="A61" s="581" t="s">
        <v>78</v>
      </c>
      <c r="B61" s="581" t="s">
        <v>240</v>
      </c>
      <c r="C61" s="581" t="s">
        <v>260</v>
      </c>
      <c r="D61" s="596" t="s">
        <v>259</v>
      </c>
      <c r="E61" s="631" t="s">
        <v>235</v>
      </c>
      <c r="F61" s="636">
        <v>3</v>
      </c>
    </row>
    <row r="62" spans="1:6" x14ac:dyDescent="0.2">
      <c r="A62" s="581" t="s">
        <v>78</v>
      </c>
      <c r="B62" s="581" t="s">
        <v>253</v>
      </c>
      <c r="C62" s="581" t="s">
        <v>260</v>
      </c>
      <c r="D62" s="596" t="s">
        <v>259</v>
      </c>
      <c r="E62" s="631" t="s">
        <v>235</v>
      </c>
      <c r="F62" s="636">
        <v>14</v>
      </c>
    </row>
    <row r="63" spans="1:6" x14ac:dyDescent="0.2">
      <c r="A63" s="581" t="s">
        <v>78</v>
      </c>
      <c r="B63" s="581" t="s">
        <v>241</v>
      </c>
      <c r="C63" s="581" t="s">
        <v>260</v>
      </c>
      <c r="D63" s="596" t="s">
        <v>259</v>
      </c>
      <c r="E63" s="631" t="s">
        <v>235</v>
      </c>
      <c r="F63" s="636">
        <v>221</v>
      </c>
    </row>
    <row r="64" spans="1:6" x14ac:dyDescent="0.2">
      <c r="A64" s="581" t="s">
        <v>238</v>
      </c>
      <c r="B64" s="581" t="s">
        <v>241</v>
      </c>
      <c r="C64" s="581" t="s">
        <v>260</v>
      </c>
      <c r="D64" s="596" t="s">
        <v>259</v>
      </c>
      <c r="E64" s="631" t="s">
        <v>235</v>
      </c>
      <c r="F64" s="636">
        <v>160</v>
      </c>
    </row>
    <row r="65" spans="1:6" x14ac:dyDescent="0.2">
      <c r="A65" s="581" t="s">
        <v>85</v>
      </c>
      <c r="B65" s="581" t="s">
        <v>239</v>
      </c>
      <c r="C65" s="581" t="s">
        <v>260</v>
      </c>
      <c r="D65" s="596" t="s">
        <v>259</v>
      </c>
      <c r="E65" s="631" t="s">
        <v>235</v>
      </c>
      <c r="F65" s="636">
        <v>7</v>
      </c>
    </row>
    <row r="66" spans="1:6" x14ac:dyDescent="0.2">
      <c r="A66" s="581" t="s">
        <v>85</v>
      </c>
      <c r="B66" s="581" t="s">
        <v>244</v>
      </c>
      <c r="C66" s="581" t="s">
        <v>260</v>
      </c>
      <c r="D66" s="596" t="s">
        <v>259</v>
      </c>
      <c r="E66" s="631" t="s">
        <v>235</v>
      </c>
      <c r="F66" s="636">
        <v>3</v>
      </c>
    </row>
    <row r="67" spans="1:6" x14ac:dyDescent="0.2">
      <c r="A67" s="581" t="s">
        <v>85</v>
      </c>
      <c r="B67" s="581" t="s">
        <v>240</v>
      </c>
      <c r="C67" s="581" t="s">
        <v>260</v>
      </c>
      <c r="D67" s="596" t="s">
        <v>259</v>
      </c>
      <c r="E67" s="631" t="s">
        <v>235</v>
      </c>
      <c r="F67" s="636">
        <v>1</v>
      </c>
    </row>
    <row r="68" spans="1:6" x14ac:dyDescent="0.2">
      <c r="A68" s="581" t="s">
        <v>85</v>
      </c>
      <c r="B68" s="581" t="s">
        <v>241</v>
      </c>
      <c r="C68" s="581" t="s">
        <v>260</v>
      </c>
      <c r="D68" s="596" t="s">
        <v>259</v>
      </c>
      <c r="E68" s="631" t="s">
        <v>235</v>
      </c>
      <c r="F68" s="636">
        <v>1</v>
      </c>
    </row>
    <row r="69" spans="1:6" x14ac:dyDescent="0.2">
      <c r="A69" s="581" t="s">
        <v>87</v>
      </c>
      <c r="B69" s="581" t="s">
        <v>239</v>
      </c>
      <c r="C69" s="581" t="s">
        <v>260</v>
      </c>
      <c r="D69" s="596" t="s">
        <v>259</v>
      </c>
      <c r="E69" s="631" t="s">
        <v>235</v>
      </c>
      <c r="F69" s="636">
        <v>39</v>
      </c>
    </row>
    <row r="70" spans="1:6" x14ac:dyDescent="0.2">
      <c r="A70" s="581" t="s">
        <v>87</v>
      </c>
      <c r="B70" s="581" t="s">
        <v>240</v>
      </c>
      <c r="C70" s="581" t="s">
        <v>260</v>
      </c>
      <c r="D70" s="596" t="s">
        <v>259</v>
      </c>
      <c r="E70" s="631" t="s">
        <v>235</v>
      </c>
      <c r="F70" s="636">
        <v>1</v>
      </c>
    </row>
    <row r="71" spans="1:6" x14ac:dyDescent="0.2">
      <c r="A71" s="581" t="s">
        <v>87</v>
      </c>
      <c r="B71" s="581" t="s">
        <v>241</v>
      </c>
      <c r="C71" s="581" t="s">
        <v>260</v>
      </c>
      <c r="D71" s="596" t="s">
        <v>259</v>
      </c>
      <c r="E71" s="631" t="s">
        <v>235</v>
      </c>
      <c r="F71" s="636">
        <v>1</v>
      </c>
    </row>
    <row r="72" spans="1:6" x14ac:dyDescent="0.2">
      <c r="A72" s="581" t="s">
        <v>89</v>
      </c>
      <c r="B72" s="581" t="s">
        <v>244</v>
      </c>
      <c r="C72" s="581" t="s">
        <v>260</v>
      </c>
      <c r="D72" s="596" t="s">
        <v>259</v>
      </c>
      <c r="E72" s="631" t="s">
        <v>235</v>
      </c>
      <c r="F72" s="636">
        <v>11</v>
      </c>
    </row>
    <row r="73" spans="1:6" x14ac:dyDescent="0.2">
      <c r="A73" s="581" t="s">
        <v>89</v>
      </c>
      <c r="B73" s="581" t="s">
        <v>240</v>
      </c>
      <c r="C73" s="581" t="s">
        <v>260</v>
      </c>
      <c r="D73" s="596" t="s">
        <v>259</v>
      </c>
      <c r="E73" s="631" t="s">
        <v>235</v>
      </c>
      <c r="F73" s="636">
        <v>39</v>
      </c>
    </row>
    <row r="74" spans="1:6" x14ac:dyDescent="0.2">
      <c r="A74" s="581" t="s">
        <v>89</v>
      </c>
      <c r="B74" s="581" t="s">
        <v>253</v>
      </c>
      <c r="C74" s="581" t="s">
        <v>260</v>
      </c>
      <c r="D74" s="596" t="s">
        <v>259</v>
      </c>
      <c r="E74" s="631" t="s">
        <v>235</v>
      </c>
      <c r="F74" s="636">
        <v>5</v>
      </c>
    </row>
    <row r="75" spans="1:6" x14ac:dyDescent="0.2">
      <c r="A75" s="581" t="s">
        <v>89</v>
      </c>
      <c r="B75" s="581" t="s">
        <v>254</v>
      </c>
      <c r="C75" s="581" t="s">
        <v>260</v>
      </c>
      <c r="D75" s="596" t="s">
        <v>259</v>
      </c>
      <c r="E75" s="631" t="s">
        <v>235</v>
      </c>
      <c r="F75" s="636">
        <v>4</v>
      </c>
    </row>
    <row r="76" spans="1:6" x14ac:dyDescent="0.2">
      <c r="A76" s="581" t="s">
        <v>91</v>
      </c>
      <c r="B76" s="581" t="s">
        <v>244</v>
      </c>
      <c r="C76" s="581" t="s">
        <v>260</v>
      </c>
      <c r="D76" s="596" t="s">
        <v>259</v>
      </c>
      <c r="E76" s="631" t="s">
        <v>235</v>
      </c>
      <c r="F76" s="636">
        <v>11</v>
      </c>
    </row>
    <row r="77" spans="1:6" x14ac:dyDescent="0.2">
      <c r="A77" s="581" t="s">
        <v>91</v>
      </c>
      <c r="B77" s="581" t="s">
        <v>240</v>
      </c>
      <c r="C77" s="581" t="s">
        <v>260</v>
      </c>
      <c r="D77" s="596" t="s">
        <v>259</v>
      </c>
      <c r="E77" s="631" t="s">
        <v>235</v>
      </c>
      <c r="F77" s="636">
        <v>17</v>
      </c>
    </row>
    <row r="78" spans="1:6" x14ac:dyDescent="0.2">
      <c r="A78" s="581" t="s">
        <v>91</v>
      </c>
      <c r="B78" s="581" t="s">
        <v>242</v>
      </c>
      <c r="C78" s="581" t="s">
        <v>260</v>
      </c>
      <c r="D78" s="596" t="s">
        <v>259</v>
      </c>
      <c r="E78" s="631" t="s">
        <v>235</v>
      </c>
      <c r="F78" s="636">
        <v>3</v>
      </c>
    </row>
    <row r="79" spans="1:6" x14ac:dyDescent="0.2">
      <c r="A79" s="581" t="s">
        <v>93</v>
      </c>
      <c r="B79" s="581" t="s">
        <v>239</v>
      </c>
      <c r="C79" s="581" t="s">
        <v>260</v>
      </c>
      <c r="D79" s="596" t="s">
        <v>259</v>
      </c>
      <c r="E79" s="631" t="s">
        <v>235</v>
      </c>
      <c r="F79" s="636">
        <v>14</v>
      </c>
    </row>
    <row r="80" spans="1:6" x14ac:dyDescent="0.2">
      <c r="A80" s="581" t="s">
        <v>93</v>
      </c>
      <c r="B80" s="581" t="s">
        <v>240</v>
      </c>
      <c r="C80" s="581" t="s">
        <v>260</v>
      </c>
      <c r="D80" s="596" t="s">
        <v>259</v>
      </c>
      <c r="E80" s="631" t="s">
        <v>235</v>
      </c>
      <c r="F80" s="636">
        <v>70</v>
      </c>
    </row>
    <row r="81" spans="1:6" x14ac:dyDescent="0.2">
      <c r="A81" s="581" t="s">
        <v>93</v>
      </c>
      <c r="B81" s="581" t="s">
        <v>241</v>
      </c>
      <c r="C81" s="581" t="s">
        <v>260</v>
      </c>
      <c r="D81" s="596" t="s">
        <v>259</v>
      </c>
      <c r="E81" s="631" t="s">
        <v>235</v>
      </c>
      <c r="F81" s="636">
        <v>1</v>
      </c>
    </row>
    <row r="82" spans="1:6" x14ac:dyDescent="0.2">
      <c r="A82" s="581" t="s">
        <v>93</v>
      </c>
      <c r="B82" s="581" t="s">
        <v>242</v>
      </c>
      <c r="C82" s="581" t="s">
        <v>260</v>
      </c>
      <c r="D82" s="596" t="s">
        <v>259</v>
      </c>
      <c r="E82" s="631" t="s">
        <v>235</v>
      </c>
      <c r="F82" s="636">
        <v>5</v>
      </c>
    </row>
    <row r="83" spans="1:6" x14ac:dyDescent="0.2">
      <c r="A83" s="581" t="s">
        <v>95</v>
      </c>
      <c r="B83" s="581" t="s">
        <v>239</v>
      </c>
      <c r="C83" s="581" t="s">
        <v>260</v>
      </c>
      <c r="D83" s="596" t="s">
        <v>259</v>
      </c>
      <c r="E83" s="631" t="s">
        <v>235</v>
      </c>
      <c r="F83" s="636">
        <v>3</v>
      </c>
    </row>
    <row r="84" spans="1:6" x14ac:dyDescent="0.2">
      <c r="A84" s="581" t="s">
        <v>95</v>
      </c>
      <c r="B84" s="581" t="s">
        <v>240</v>
      </c>
      <c r="C84" s="581" t="s">
        <v>260</v>
      </c>
      <c r="D84" s="596" t="s">
        <v>259</v>
      </c>
      <c r="E84" s="631" t="s">
        <v>235</v>
      </c>
      <c r="F84" s="636">
        <v>6</v>
      </c>
    </row>
    <row r="85" spans="1:6" x14ac:dyDescent="0.2">
      <c r="A85" s="581" t="s">
        <v>95</v>
      </c>
      <c r="B85" s="581" t="s">
        <v>242</v>
      </c>
      <c r="C85" s="581" t="s">
        <v>260</v>
      </c>
      <c r="D85" s="596" t="s">
        <v>259</v>
      </c>
      <c r="E85" s="631" t="s">
        <v>235</v>
      </c>
      <c r="F85" s="636">
        <v>8</v>
      </c>
    </row>
    <row r="86" spans="1:6" x14ac:dyDescent="0.2">
      <c r="A86" s="581" t="s">
        <v>97</v>
      </c>
      <c r="B86" s="581" t="s">
        <v>239</v>
      </c>
      <c r="C86" s="581" t="s">
        <v>260</v>
      </c>
      <c r="D86" s="596" t="s">
        <v>259</v>
      </c>
      <c r="E86" s="631" t="s">
        <v>235</v>
      </c>
      <c r="F86" s="636">
        <v>2</v>
      </c>
    </row>
    <row r="87" spans="1:6" x14ac:dyDescent="0.2">
      <c r="A87" s="581" t="s">
        <v>97</v>
      </c>
      <c r="B87" s="581" t="s">
        <v>242</v>
      </c>
      <c r="C87" s="581" t="s">
        <v>260</v>
      </c>
      <c r="D87" s="596" t="s">
        <v>259</v>
      </c>
      <c r="E87" s="631" t="s">
        <v>235</v>
      </c>
      <c r="F87" s="636">
        <v>19</v>
      </c>
    </row>
    <row r="88" spans="1:6" x14ac:dyDescent="0.2">
      <c r="A88" s="581" t="s">
        <v>97</v>
      </c>
      <c r="B88" s="581" t="s">
        <v>239</v>
      </c>
      <c r="C88" s="581" t="s">
        <v>260</v>
      </c>
      <c r="D88" s="596" t="s">
        <v>259</v>
      </c>
      <c r="E88" s="631" t="s">
        <v>235</v>
      </c>
      <c r="F88" s="636">
        <v>2</v>
      </c>
    </row>
    <row r="89" spans="1:6" x14ac:dyDescent="0.2">
      <c r="A89" s="581" t="s">
        <v>97</v>
      </c>
      <c r="B89" s="581" t="s">
        <v>242</v>
      </c>
      <c r="C89" s="581" t="s">
        <v>260</v>
      </c>
      <c r="D89" s="596" t="s">
        <v>259</v>
      </c>
      <c r="E89" s="631" t="s">
        <v>235</v>
      </c>
      <c r="F89" s="636">
        <v>19</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F5CFC-3F39-49D5-9855-F5CB22F16CA0}">
  <dimension ref="A1:AC199"/>
  <sheetViews>
    <sheetView showGridLines="0" zoomScale="70" zoomScaleNormal="70" workbookViewId="0">
      <pane xSplit="6" ySplit="1" topLeftCell="G2" activePane="bottomRight" state="frozen"/>
      <selection pane="topRight" activeCell="G1" sqref="G1"/>
      <selection pane="bottomLeft" activeCell="A2" sqref="A2"/>
      <selection pane="bottomRight" activeCell="AI28" sqref="AI28"/>
    </sheetView>
  </sheetViews>
  <sheetFormatPr defaultRowHeight="12.75" x14ac:dyDescent="0.2"/>
  <cols>
    <col min="1" max="1" width="70" customWidth="1"/>
  </cols>
  <sheetData>
    <row r="1" spans="1:29" ht="13.5" thickBot="1" x14ac:dyDescent="0.25">
      <c r="A1" s="590" t="s">
        <v>270</v>
      </c>
      <c r="B1" s="590" t="s">
        <v>225</v>
      </c>
      <c r="C1" s="590" t="s">
        <v>227</v>
      </c>
      <c r="D1" s="590" t="s">
        <v>271</v>
      </c>
      <c r="E1" s="590" t="s">
        <v>256</v>
      </c>
      <c r="F1" s="641" t="s">
        <v>272</v>
      </c>
      <c r="G1" s="642" t="s">
        <v>228</v>
      </c>
      <c r="H1" s="590" t="s">
        <v>16</v>
      </c>
      <c r="I1" s="590" t="s">
        <v>229</v>
      </c>
      <c r="J1" s="590" t="s">
        <v>27</v>
      </c>
      <c r="K1" s="590" t="s">
        <v>230</v>
      </c>
      <c r="L1" s="590" t="s">
        <v>173</v>
      </c>
      <c r="M1" s="590" t="s">
        <v>130</v>
      </c>
      <c r="N1" s="590" t="s">
        <v>231</v>
      </c>
      <c r="O1" s="590" t="s">
        <v>32</v>
      </c>
      <c r="P1" s="590" t="s">
        <v>33</v>
      </c>
      <c r="Q1" s="590" t="s">
        <v>19</v>
      </c>
      <c r="R1" s="590" t="s">
        <v>21</v>
      </c>
      <c r="S1" s="590" t="s">
        <v>35</v>
      </c>
      <c r="T1" s="590" t="s">
        <v>36</v>
      </c>
      <c r="U1" s="590" t="s">
        <v>37</v>
      </c>
      <c r="V1" s="590" t="s">
        <v>39</v>
      </c>
      <c r="W1" s="590" t="s">
        <v>40</v>
      </c>
      <c r="X1" s="590" t="s">
        <v>41</v>
      </c>
      <c r="Y1" s="590" t="s">
        <v>42</v>
      </c>
      <c r="Z1" s="590" t="s">
        <v>43</v>
      </c>
      <c r="AA1" s="590" t="s">
        <v>44</v>
      </c>
      <c r="AB1" s="590" t="s">
        <v>45</v>
      </c>
      <c r="AC1" s="590" t="s">
        <v>24</v>
      </c>
    </row>
    <row r="2" spans="1:29" x14ac:dyDescent="0.2">
      <c r="A2" s="582" t="s">
        <v>273</v>
      </c>
      <c r="B2" s="582" t="s">
        <v>265</v>
      </c>
      <c r="C2" s="582" t="s">
        <v>274</v>
      </c>
      <c r="D2" s="582"/>
      <c r="E2" s="582"/>
      <c r="F2" s="634" t="s">
        <v>60</v>
      </c>
      <c r="G2" s="639">
        <v>0</v>
      </c>
      <c r="H2" s="582">
        <v>0</v>
      </c>
      <c r="I2" s="582">
        <v>640</v>
      </c>
      <c r="J2" s="582">
        <v>0</v>
      </c>
      <c r="K2" s="582">
        <v>0</v>
      </c>
      <c r="L2" s="582">
        <v>0</v>
      </c>
      <c r="M2" s="582">
        <v>0</v>
      </c>
      <c r="N2" s="582">
        <v>0</v>
      </c>
      <c r="O2" s="582">
        <v>0</v>
      </c>
      <c r="P2" s="582">
        <v>0</v>
      </c>
      <c r="Q2" s="582">
        <v>0</v>
      </c>
      <c r="R2" s="582">
        <v>0</v>
      </c>
      <c r="S2" s="582">
        <v>0</v>
      </c>
      <c r="T2" s="582">
        <v>0</v>
      </c>
      <c r="U2" s="582">
        <v>0</v>
      </c>
      <c r="V2" s="582">
        <v>0</v>
      </c>
      <c r="W2" s="582">
        <v>0</v>
      </c>
      <c r="X2" s="582">
        <v>0</v>
      </c>
      <c r="Y2" s="582">
        <v>0</v>
      </c>
      <c r="Z2" s="582">
        <v>0</v>
      </c>
      <c r="AA2" s="582">
        <v>0</v>
      </c>
      <c r="AB2" s="582">
        <v>0</v>
      </c>
      <c r="AC2" s="582">
        <v>0</v>
      </c>
    </row>
    <row r="3" spans="1:29" ht="13.5" thickBot="1" x14ac:dyDescent="0.25">
      <c r="A3" s="583" t="s">
        <v>273</v>
      </c>
      <c r="B3" s="583" t="s">
        <v>265</v>
      </c>
      <c r="C3" s="583" t="s">
        <v>274</v>
      </c>
      <c r="D3" s="583"/>
      <c r="E3" s="583"/>
      <c r="F3" s="632" t="s">
        <v>62</v>
      </c>
      <c r="G3" s="637">
        <v>0</v>
      </c>
      <c r="H3" s="583">
        <v>0</v>
      </c>
      <c r="I3" s="583">
        <v>624</v>
      </c>
      <c r="J3" s="583">
        <v>0</v>
      </c>
      <c r="K3" s="583">
        <v>0</v>
      </c>
      <c r="L3" s="583">
        <v>0</v>
      </c>
      <c r="M3" s="583">
        <v>0</v>
      </c>
      <c r="N3" s="583">
        <v>0</v>
      </c>
      <c r="O3" s="583">
        <v>0</v>
      </c>
      <c r="P3" s="583">
        <v>0</v>
      </c>
      <c r="Q3" s="583">
        <v>0</v>
      </c>
      <c r="R3" s="583">
        <v>0</v>
      </c>
      <c r="S3" s="583">
        <v>0</v>
      </c>
      <c r="T3" s="583">
        <v>0</v>
      </c>
      <c r="U3" s="583">
        <v>0</v>
      </c>
      <c r="V3" s="583">
        <v>0</v>
      </c>
      <c r="W3" s="583">
        <v>0</v>
      </c>
      <c r="X3" s="583">
        <v>0</v>
      </c>
      <c r="Y3" s="583">
        <v>0</v>
      </c>
      <c r="Z3" s="583">
        <v>0</v>
      </c>
      <c r="AA3" s="583">
        <v>0</v>
      </c>
      <c r="AB3" s="583">
        <v>0</v>
      </c>
      <c r="AC3" s="583">
        <v>0</v>
      </c>
    </row>
    <row r="4" spans="1:29" ht="13.5" thickBot="1" x14ac:dyDescent="0.25">
      <c r="A4" s="593" t="s">
        <v>273</v>
      </c>
      <c r="B4" s="593" t="s">
        <v>265</v>
      </c>
      <c r="C4" s="593" t="s">
        <v>275</v>
      </c>
      <c r="D4" s="593"/>
      <c r="E4" s="593"/>
      <c r="F4" s="633" t="s">
        <v>60</v>
      </c>
      <c r="G4" s="638">
        <v>0</v>
      </c>
      <c r="H4" s="593">
        <v>0</v>
      </c>
      <c r="I4" s="593">
        <v>796</v>
      </c>
      <c r="J4" s="593">
        <v>0</v>
      </c>
      <c r="K4" s="593">
        <v>0</v>
      </c>
      <c r="L4" s="593">
        <v>0</v>
      </c>
      <c r="M4" s="593">
        <v>0</v>
      </c>
      <c r="N4" s="593">
        <v>0</v>
      </c>
      <c r="O4" s="593">
        <v>0</v>
      </c>
      <c r="P4" s="593">
        <v>0</v>
      </c>
      <c r="Q4" s="593">
        <v>0</v>
      </c>
      <c r="R4" s="593">
        <v>0</v>
      </c>
      <c r="S4" s="593">
        <v>0</v>
      </c>
      <c r="T4" s="593">
        <v>0</v>
      </c>
      <c r="U4" s="593">
        <v>0</v>
      </c>
      <c r="V4" s="593">
        <v>0</v>
      </c>
      <c r="W4" s="593">
        <v>0</v>
      </c>
      <c r="X4" s="593">
        <v>0</v>
      </c>
      <c r="Y4" s="593">
        <v>0</v>
      </c>
      <c r="Z4" s="593">
        <v>0</v>
      </c>
      <c r="AA4" s="593">
        <v>0</v>
      </c>
      <c r="AB4" s="593">
        <v>0</v>
      </c>
      <c r="AC4" s="593">
        <v>0</v>
      </c>
    </row>
    <row r="5" spans="1:29" x14ac:dyDescent="0.2">
      <c r="A5" s="582" t="s">
        <v>273</v>
      </c>
      <c r="B5" s="582" t="s">
        <v>265</v>
      </c>
      <c r="C5" s="582" t="s">
        <v>276</v>
      </c>
      <c r="D5" s="582"/>
      <c r="E5" s="582"/>
      <c r="F5" s="634" t="s">
        <v>60</v>
      </c>
      <c r="G5" s="639">
        <v>3388</v>
      </c>
      <c r="H5" s="582">
        <v>0</v>
      </c>
      <c r="I5" s="582">
        <v>0</v>
      </c>
      <c r="J5" s="582">
        <v>0</v>
      </c>
      <c r="K5" s="582">
        <v>0</v>
      </c>
      <c r="L5" s="582">
        <v>0</v>
      </c>
      <c r="M5" s="582">
        <v>0</v>
      </c>
      <c r="N5" s="582">
        <v>0</v>
      </c>
      <c r="O5" s="582">
        <v>0</v>
      </c>
      <c r="P5" s="582">
        <v>0</v>
      </c>
      <c r="Q5" s="582">
        <v>0</v>
      </c>
      <c r="R5" s="582">
        <v>0</v>
      </c>
      <c r="S5" s="582">
        <v>285</v>
      </c>
      <c r="T5" s="582">
        <v>0</v>
      </c>
      <c r="U5" s="582">
        <v>0</v>
      </c>
      <c r="V5" s="582">
        <v>0</v>
      </c>
      <c r="W5" s="582">
        <v>0</v>
      </c>
      <c r="X5" s="582">
        <v>0</v>
      </c>
      <c r="Y5" s="582">
        <v>0</v>
      </c>
      <c r="Z5" s="582">
        <v>0</v>
      </c>
      <c r="AA5" s="582">
        <v>0</v>
      </c>
      <c r="AB5" s="582">
        <v>0</v>
      </c>
      <c r="AC5" s="582">
        <v>0</v>
      </c>
    </row>
    <row r="6" spans="1:29" x14ac:dyDescent="0.2">
      <c r="A6" s="581" t="s">
        <v>273</v>
      </c>
      <c r="B6" s="581" t="s">
        <v>265</v>
      </c>
      <c r="C6" s="581" t="s">
        <v>276</v>
      </c>
      <c r="D6" s="581"/>
      <c r="E6" s="581"/>
      <c r="F6" s="631" t="s">
        <v>62</v>
      </c>
      <c r="G6" s="636">
        <v>4466</v>
      </c>
      <c r="H6" s="581">
        <v>0</v>
      </c>
      <c r="I6" s="581">
        <v>0</v>
      </c>
      <c r="J6" s="581">
        <v>0</v>
      </c>
      <c r="K6" s="581">
        <v>0</v>
      </c>
      <c r="L6" s="581">
        <v>0</v>
      </c>
      <c r="M6" s="581">
        <v>0</v>
      </c>
      <c r="N6" s="581">
        <v>0</v>
      </c>
      <c r="O6" s="581">
        <v>0</v>
      </c>
      <c r="P6" s="581">
        <v>0</v>
      </c>
      <c r="Q6" s="581">
        <v>0</v>
      </c>
      <c r="R6" s="581">
        <v>0</v>
      </c>
      <c r="S6" s="581">
        <v>-10</v>
      </c>
      <c r="T6" s="581">
        <v>0</v>
      </c>
      <c r="U6" s="581">
        <v>0</v>
      </c>
      <c r="V6" s="581">
        <v>0</v>
      </c>
      <c r="W6" s="581">
        <v>0</v>
      </c>
      <c r="X6" s="581">
        <v>0</v>
      </c>
      <c r="Y6" s="581">
        <v>0</v>
      </c>
      <c r="Z6" s="581">
        <v>0</v>
      </c>
      <c r="AA6" s="581">
        <v>0</v>
      </c>
      <c r="AB6" s="581">
        <v>0</v>
      </c>
      <c r="AC6" s="581">
        <v>0</v>
      </c>
    </row>
    <row r="7" spans="1:29" x14ac:dyDescent="0.2">
      <c r="A7" s="581" t="s">
        <v>273</v>
      </c>
      <c r="B7" s="581" t="s">
        <v>265</v>
      </c>
      <c r="C7" s="581" t="s">
        <v>277</v>
      </c>
      <c r="D7" s="581"/>
      <c r="E7" s="581"/>
      <c r="F7" s="631" t="s">
        <v>60</v>
      </c>
      <c r="G7" s="636">
        <v>10146</v>
      </c>
      <c r="H7" s="581">
        <v>0</v>
      </c>
      <c r="I7" s="581">
        <v>0</v>
      </c>
      <c r="J7" s="581">
        <v>0</v>
      </c>
      <c r="K7" s="581">
        <v>0</v>
      </c>
      <c r="L7" s="581">
        <v>0</v>
      </c>
      <c r="M7" s="581">
        <v>0</v>
      </c>
      <c r="N7" s="581">
        <v>0</v>
      </c>
      <c r="O7" s="581">
        <v>0</v>
      </c>
      <c r="P7" s="581">
        <v>0</v>
      </c>
      <c r="Q7" s="581">
        <v>0</v>
      </c>
      <c r="R7" s="581">
        <v>0</v>
      </c>
      <c r="S7" s="581">
        <v>0</v>
      </c>
      <c r="T7" s="581">
        <v>0</v>
      </c>
      <c r="U7" s="581">
        <v>0</v>
      </c>
      <c r="V7" s="581">
        <v>0</v>
      </c>
      <c r="W7" s="581">
        <v>0</v>
      </c>
      <c r="X7" s="581">
        <v>0</v>
      </c>
      <c r="Y7" s="581">
        <v>0</v>
      </c>
      <c r="Z7" s="581">
        <v>0</v>
      </c>
      <c r="AA7" s="581">
        <v>0</v>
      </c>
      <c r="AB7" s="581">
        <v>0</v>
      </c>
      <c r="AC7" s="581">
        <v>0</v>
      </c>
    </row>
    <row r="8" spans="1:29" x14ac:dyDescent="0.2">
      <c r="A8" s="581" t="s">
        <v>273</v>
      </c>
      <c r="B8" s="581" t="s">
        <v>265</v>
      </c>
      <c r="C8" s="581" t="s">
        <v>277</v>
      </c>
      <c r="D8" s="581"/>
      <c r="E8" s="581"/>
      <c r="F8" s="631" t="s">
        <v>62</v>
      </c>
      <c r="G8" s="636">
        <v>12322</v>
      </c>
      <c r="H8" s="581">
        <v>0</v>
      </c>
      <c r="I8" s="581">
        <v>0</v>
      </c>
      <c r="J8" s="581">
        <v>0</v>
      </c>
      <c r="K8" s="581">
        <v>0</v>
      </c>
      <c r="L8" s="581">
        <v>0</v>
      </c>
      <c r="M8" s="581">
        <v>0</v>
      </c>
      <c r="N8" s="581">
        <v>0</v>
      </c>
      <c r="O8" s="581">
        <v>0</v>
      </c>
      <c r="P8" s="581">
        <v>0</v>
      </c>
      <c r="Q8" s="581">
        <v>0</v>
      </c>
      <c r="R8" s="581">
        <v>0</v>
      </c>
      <c r="S8" s="581">
        <v>0</v>
      </c>
      <c r="T8" s="581">
        <v>0</v>
      </c>
      <c r="U8" s="581">
        <v>0</v>
      </c>
      <c r="V8" s="581">
        <v>0</v>
      </c>
      <c r="W8" s="581">
        <v>0</v>
      </c>
      <c r="X8" s="581">
        <v>0</v>
      </c>
      <c r="Y8" s="581">
        <v>0</v>
      </c>
      <c r="Z8" s="581">
        <v>0</v>
      </c>
      <c r="AA8" s="581">
        <v>0</v>
      </c>
      <c r="AB8" s="581">
        <v>0</v>
      </c>
      <c r="AC8" s="581">
        <v>0</v>
      </c>
    </row>
    <row r="9" spans="1:29" x14ac:dyDescent="0.2">
      <c r="A9" s="581" t="s">
        <v>273</v>
      </c>
      <c r="B9" s="581" t="s">
        <v>265</v>
      </c>
      <c r="C9" s="581" t="s">
        <v>278</v>
      </c>
      <c r="D9" s="581"/>
      <c r="E9" s="581"/>
      <c r="F9" s="631" t="s">
        <v>60</v>
      </c>
      <c r="G9" s="636">
        <v>121</v>
      </c>
      <c r="H9" s="581">
        <v>0</v>
      </c>
      <c r="I9" s="581">
        <v>0</v>
      </c>
      <c r="J9" s="581">
        <v>0</v>
      </c>
      <c r="K9" s="581">
        <v>0</v>
      </c>
      <c r="L9" s="581">
        <v>0</v>
      </c>
      <c r="M9" s="581">
        <v>0</v>
      </c>
      <c r="N9" s="581">
        <v>0</v>
      </c>
      <c r="O9" s="581">
        <v>0</v>
      </c>
      <c r="P9" s="581">
        <v>0</v>
      </c>
      <c r="Q9" s="581">
        <v>0</v>
      </c>
      <c r="R9" s="581">
        <v>0</v>
      </c>
      <c r="S9" s="581">
        <v>0</v>
      </c>
      <c r="T9" s="581">
        <v>0</v>
      </c>
      <c r="U9" s="581">
        <v>0</v>
      </c>
      <c r="V9" s="581">
        <v>0</v>
      </c>
      <c r="W9" s="581">
        <v>0</v>
      </c>
      <c r="X9" s="581">
        <v>0</v>
      </c>
      <c r="Y9" s="581">
        <v>0</v>
      </c>
      <c r="Z9" s="581">
        <v>0</v>
      </c>
      <c r="AA9" s="581">
        <v>0</v>
      </c>
      <c r="AB9" s="581">
        <v>0</v>
      </c>
      <c r="AC9" s="581">
        <v>0</v>
      </c>
    </row>
    <row r="10" spans="1:29" x14ac:dyDescent="0.2">
      <c r="A10" s="581" t="s">
        <v>273</v>
      </c>
      <c r="B10" s="581" t="s">
        <v>265</v>
      </c>
      <c r="C10" s="581" t="s">
        <v>278</v>
      </c>
      <c r="D10" s="581"/>
      <c r="E10" s="581"/>
      <c r="F10" s="631" t="s">
        <v>62</v>
      </c>
      <c r="G10" s="636">
        <v>-1587</v>
      </c>
      <c r="H10" s="581">
        <v>0</v>
      </c>
      <c r="I10" s="581">
        <v>0</v>
      </c>
      <c r="J10" s="581">
        <v>0</v>
      </c>
      <c r="K10" s="581">
        <v>0</v>
      </c>
      <c r="L10" s="581">
        <v>0</v>
      </c>
      <c r="M10" s="581">
        <v>0</v>
      </c>
      <c r="N10" s="581">
        <v>0</v>
      </c>
      <c r="O10" s="581">
        <v>0</v>
      </c>
      <c r="P10" s="581">
        <v>0</v>
      </c>
      <c r="Q10" s="581">
        <v>0</v>
      </c>
      <c r="R10" s="581">
        <v>0</v>
      </c>
      <c r="S10" s="581">
        <v>0</v>
      </c>
      <c r="T10" s="581">
        <v>0</v>
      </c>
      <c r="U10" s="581">
        <v>0</v>
      </c>
      <c r="V10" s="581">
        <v>0</v>
      </c>
      <c r="W10" s="581">
        <v>0</v>
      </c>
      <c r="X10" s="581">
        <v>0</v>
      </c>
      <c r="Y10" s="581">
        <v>0</v>
      </c>
      <c r="Z10" s="581">
        <v>0</v>
      </c>
      <c r="AA10" s="581">
        <v>0</v>
      </c>
      <c r="AB10" s="581">
        <v>0</v>
      </c>
      <c r="AC10" s="581">
        <v>0</v>
      </c>
    </row>
    <row r="11" spans="1:29" x14ac:dyDescent="0.2">
      <c r="A11" s="581" t="s">
        <v>273</v>
      </c>
      <c r="B11" s="581" t="s">
        <v>265</v>
      </c>
      <c r="C11" s="581" t="s">
        <v>279</v>
      </c>
      <c r="D11" s="581"/>
      <c r="E11" s="581"/>
      <c r="F11" s="631" t="s">
        <v>60</v>
      </c>
      <c r="G11" s="636">
        <v>1834</v>
      </c>
      <c r="H11" s="581">
        <v>0</v>
      </c>
      <c r="I11" s="581">
        <v>0</v>
      </c>
      <c r="J11" s="581">
        <v>0</v>
      </c>
      <c r="K11" s="581">
        <v>0</v>
      </c>
      <c r="L11" s="581">
        <v>0</v>
      </c>
      <c r="M11" s="581">
        <v>0</v>
      </c>
      <c r="N11" s="581">
        <v>0</v>
      </c>
      <c r="O11" s="581">
        <v>0</v>
      </c>
      <c r="P11" s="581">
        <v>0</v>
      </c>
      <c r="Q11" s="581">
        <v>107</v>
      </c>
      <c r="R11" s="581">
        <v>0</v>
      </c>
      <c r="S11" s="581">
        <v>0</v>
      </c>
      <c r="T11" s="581">
        <v>0</v>
      </c>
      <c r="U11" s="581">
        <v>0</v>
      </c>
      <c r="V11" s="581">
        <v>0</v>
      </c>
      <c r="W11" s="581">
        <v>0</v>
      </c>
      <c r="X11" s="581">
        <v>0</v>
      </c>
      <c r="Y11" s="581">
        <v>0</v>
      </c>
      <c r="Z11" s="581">
        <v>0</v>
      </c>
      <c r="AA11" s="581">
        <v>0</v>
      </c>
      <c r="AB11" s="581">
        <v>0</v>
      </c>
      <c r="AC11" s="581">
        <v>0</v>
      </c>
    </row>
    <row r="12" spans="1:29" ht="13.5" thickBot="1" x14ac:dyDescent="0.25">
      <c r="A12" s="583" t="s">
        <v>273</v>
      </c>
      <c r="B12" s="583" t="s">
        <v>265</v>
      </c>
      <c r="C12" s="583" t="s">
        <v>279</v>
      </c>
      <c r="D12" s="583"/>
      <c r="E12" s="583"/>
      <c r="F12" s="632" t="s">
        <v>62</v>
      </c>
      <c r="G12" s="637">
        <v>334</v>
      </c>
      <c r="H12" s="583">
        <v>0</v>
      </c>
      <c r="I12" s="583">
        <v>0</v>
      </c>
      <c r="J12" s="583">
        <v>0</v>
      </c>
      <c r="K12" s="583">
        <v>0</v>
      </c>
      <c r="L12" s="583">
        <v>0</v>
      </c>
      <c r="M12" s="583">
        <v>0</v>
      </c>
      <c r="N12" s="583">
        <v>0</v>
      </c>
      <c r="O12" s="583">
        <v>0</v>
      </c>
      <c r="P12" s="583">
        <v>0</v>
      </c>
      <c r="Q12" s="583">
        <v>0</v>
      </c>
      <c r="R12" s="583">
        <v>0</v>
      </c>
      <c r="S12" s="583">
        <v>0</v>
      </c>
      <c r="T12" s="583">
        <v>0</v>
      </c>
      <c r="U12" s="583">
        <v>0</v>
      </c>
      <c r="V12" s="583">
        <v>0</v>
      </c>
      <c r="W12" s="583">
        <v>0</v>
      </c>
      <c r="X12" s="583">
        <v>0</v>
      </c>
      <c r="Y12" s="583">
        <v>0</v>
      </c>
      <c r="Z12" s="583">
        <v>0</v>
      </c>
      <c r="AA12" s="583">
        <v>0</v>
      </c>
      <c r="AB12" s="583">
        <v>0</v>
      </c>
      <c r="AC12" s="583">
        <v>0</v>
      </c>
    </row>
    <row r="13" spans="1:29" x14ac:dyDescent="0.2">
      <c r="A13" s="582" t="s">
        <v>273</v>
      </c>
      <c r="B13" s="582" t="s">
        <v>265</v>
      </c>
      <c r="C13" s="582" t="s">
        <v>280</v>
      </c>
      <c r="D13" s="582"/>
      <c r="E13" s="582"/>
      <c r="F13" s="634" t="s">
        <v>60</v>
      </c>
      <c r="G13" s="639">
        <v>0</v>
      </c>
      <c r="H13" s="582">
        <v>0</v>
      </c>
      <c r="I13" s="582">
        <v>62155</v>
      </c>
      <c r="J13" s="582">
        <v>0</v>
      </c>
      <c r="K13" s="582">
        <v>0</v>
      </c>
      <c r="L13" s="582">
        <v>0</v>
      </c>
      <c r="M13" s="582">
        <v>0</v>
      </c>
      <c r="N13" s="582">
        <v>0</v>
      </c>
      <c r="O13" s="582">
        <v>0</v>
      </c>
      <c r="P13" s="582">
        <v>0</v>
      </c>
      <c r="Q13" s="582">
        <v>0</v>
      </c>
      <c r="R13" s="582">
        <v>0</v>
      </c>
      <c r="S13" s="582">
        <v>0</v>
      </c>
      <c r="T13" s="582">
        <v>0</v>
      </c>
      <c r="U13" s="582">
        <v>771</v>
      </c>
      <c r="V13" s="582">
        <v>0</v>
      </c>
      <c r="W13" s="582">
        <v>0</v>
      </c>
      <c r="X13" s="582">
        <v>0</v>
      </c>
      <c r="Y13" s="582">
        <v>0</v>
      </c>
      <c r="Z13" s="582">
        <v>0</v>
      </c>
      <c r="AA13" s="582">
        <v>0</v>
      </c>
      <c r="AB13" s="582">
        <v>0</v>
      </c>
      <c r="AC13" s="582">
        <v>0</v>
      </c>
    </row>
    <row r="14" spans="1:29" ht="13.5" thickBot="1" x14ac:dyDescent="0.25">
      <c r="A14" s="583" t="s">
        <v>273</v>
      </c>
      <c r="B14" s="583" t="s">
        <v>265</v>
      </c>
      <c r="C14" s="583" t="s">
        <v>281</v>
      </c>
      <c r="D14" s="583"/>
      <c r="E14" s="583"/>
      <c r="F14" s="632" t="s">
        <v>60</v>
      </c>
      <c r="G14" s="637">
        <v>144</v>
      </c>
      <c r="H14" s="583">
        <v>0</v>
      </c>
      <c r="I14" s="583">
        <v>28855</v>
      </c>
      <c r="J14" s="583">
        <v>0</v>
      </c>
      <c r="K14" s="583">
        <v>0</v>
      </c>
      <c r="L14" s="583">
        <v>0</v>
      </c>
      <c r="M14" s="583">
        <v>0</v>
      </c>
      <c r="N14" s="583">
        <v>76</v>
      </c>
      <c r="O14" s="583">
        <v>0</v>
      </c>
      <c r="P14" s="583">
        <v>0</v>
      </c>
      <c r="Q14" s="583">
        <v>0</v>
      </c>
      <c r="R14" s="583">
        <v>0</v>
      </c>
      <c r="S14" s="583">
        <v>0</v>
      </c>
      <c r="T14" s="583">
        <v>0</v>
      </c>
      <c r="U14" s="583">
        <v>-2395</v>
      </c>
      <c r="V14" s="583">
        <v>0</v>
      </c>
      <c r="W14" s="583">
        <v>0</v>
      </c>
      <c r="X14" s="583">
        <v>0</v>
      </c>
      <c r="Y14" s="583">
        <v>0</v>
      </c>
      <c r="Z14" s="583">
        <v>0</v>
      </c>
      <c r="AA14" s="583">
        <v>0</v>
      </c>
      <c r="AB14" s="583">
        <v>204</v>
      </c>
      <c r="AC14" s="583">
        <v>0</v>
      </c>
    </row>
    <row r="15" spans="1:29" x14ac:dyDescent="0.2">
      <c r="A15" s="582" t="s">
        <v>273</v>
      </c>
      <c r="B15" s="582" t="s">
        <v>265</v>
      </c>
      <c r="C15" s="582" t="s">
        <v>282</v>
      </c>
      <c r="D15" s="582"/>
      <c r="E15" s="582"/>
      <c r="F15" s="634" t="s">
        <v>62</v>
      </c>
      <c r="G15" s="639">
        <v>0</v>
      </c>
      <c r="H15" s="582">
        <v>0</v>
      </c>
      <c r="I15" s="582">
        <v>64204</v>
      </c>
      <c r="J15" s="582">
        <v>0</v>
      </c>
      <c r="K15" s="582">
        <v>0</v>
      </c>
      <c r="L15" s="582">
        <v>0</v>
      </c>
      <c r="M15" s="582">
        <v>0</v>
      </c>
      <c r="N15" s="582">
        <v>0</v>
      </c>
      <c r="O15" s="582">
        <v>0</v>
      </c>
      <c r="P15" s="582">
        <v>0</v>
      </c>
      <c r="Q15" s="582">
        <v>0</v>
      </c>
      <c r="R15" s="582">
        <v>0</v>
      </c>
      <c r="S15" s="582">
        <v>0</v>
      </c>
      <c r="T15" s="582">
        <v>0</v>
      </c>
      <c r="U15" s="582">
        <v>-2947</v>
      </c>
      <c r="V15" s="582">
        <v>0</v>
      </c>
      <c r="W15" s="582">
        <v>0</v>
      </c>
      <c r="X15" s="582">
        <v>0</v>
      </c>
      <c r="Y15" s="582">
        <v>0</v>
      </c>
      <c r="Z15" s="582">
        <v>0</v>
      </c>
      <c r="AA15" s="582">
        <v>0</v>
      </c>
      <c r="AB15" s="582">
        <v>1406</v>
      </c>
      <c r="AC15" s="582">
        <v>0</v>
      </c>
    </row>
    <row r="16" spans="1:29" ht="13.5" thickBot="1" x14ac:dyDescent="0.25">
      <c r="A16" s="583" t="s">
        <v>273</v>
      </c>
      <c r="B16" s="583" t="s">
        <v>265</v>
      </c>
      <c r="C16" s="583" t="s">
        <v>283</v>
      </c>
      <c r="D16" s="583"/>
      <c r="E16" s="583"/>
      <c r="F16" s="632" t="s">
        <v>62</v>
      </c>
      <c r="G16" s="637">
        <v>308</v>
      </c>
      <c r="H16" s="583">
        <v>0</v>
      </c>
      <c r="I16" s="583">
        <v>26834</v>
      </c>
      <c r="J16" s="583">
        <v>0</v>
      </c>
      <c r="K16" s="583">
        <v>0</v>
      </c>
      <c r="L16" s="583">
        <v>0</v>
      </c>
      <c r="M16" s="583">
        <v>0</v>
      </c>
      <c r="N16" s="583">
        <v>371</v>
      </c>
      <c r="O16" s="583">
        <v>0</v>
      </c>
      <c r="P16" s="583">
        <v>0</v>
      </c>
      <c r="Q16" s="583">
        <v>0</v>
      </c>
      <c r="R16" s="583">
        <v>0</v>
      </c>
      <c r="S16" s="583">
        <v>0</v>
      </c>
      <c r="T16" s="583">
        <v>0</v>
      </c>
      <c r="U16" s="583">
        <v>799</v>
      </c>
      <c r="V16" s="583">
        <v>0</v>
      </c>
      <c r="W16" s="583">
        <v>0</v>
      </c>
      <c r="X16" s="583">
        <v>0</v>
      </c>
      <c r="Y16" s="583">
        <v>0</v>
      </c>
      <c r="Z16" s="583">
        <v>0</v>
      </c>
      <c r="AA16" s="583">
        <v>0</v>
      </c>
      <c r="AB16" s="583">
        <v>1764</v>
      </c>
      <c r="AC16" s="583">
        <v>0</v>
      </c>
    </row>
    <row r="17" spans="1:29" x14ac:dyDescent="0.2">
      <c r="A17" s="582" t="s">
        <v>284</v>
      </c>
      <c r="B17" s="582" t="s">
        <v>241</v>
      </c>
      <c r="C17" s="582" t="s">
        <v>285</v>
      </c>
      <c r="D17" s="582"/>
      <c r="E17" s="582">
        <v>1</v>
      </c>
      <c r="F17" s="634"/>
      <c r="G17" s="639">
        <v>0</v>
      </c>
      <c r="H17" s="582">
        <v>0</v>
      </c>
      <c r="I17" s="582">
        <v>0</v>
      </c>
      <c r="J17" s="582">
        <v>0</v>
      </c>
      <c r="K17" s="582">
        <v>0</v>
      </c>
      <c r="L17" s="582">
        <v>0</v>
      </c>
      <c r="M17" s="582">
        <v>0</v>
      </c>
      <c r="N17" s="582">
        <v>0</v>
      </c>
      <c r="O17" s="582">
        <v>0</v>
      </c>
      <c r="P17" s="582">
        <v>0</v>
      </c>
      <c r="Q17" s="582">
        <v>13627</v>
      </c>
      <c r="R17" s="582">
        <v>0</v>
      </c>
      <c r="S17" s="582">
        <v>0</v>
      </c>
      <c r="T17" s="582">
        <v>0</v>
      </c>
      <c r="U17" s="582">
        <v>0</v>
      </c>
      <c r="V17" s="582">
        <v>0</v>
      </c>
      <c r="W17" s="582">
        <v>0</v>
      </c>
      <c r="X17" s="582">
        <v>0</v>
      </c>
      <c r="Y17" s="582">
        <v>0</v>
      </c>
      <c r="Z17" s="582">
        <v>0</v>
      </c>
      <c r="AA17" s="582">
        <v>0</v>
      </c>
      <c r="AB17" s="582">
        <v>0</v>
      </c>
      <c r="AC17" s="582">
        <v>0</v>
      </c>
    </row>
    <row r="18" spans="1:29" x14ac:dyDescent="0.2">
      <c r="A18" s="581" t="s">
        <v>284</v>
      </c>
      <c r="B18" s="581" t="s">
        <v>241</v>
      </c>
      <c r="C18" s="581" t="s">
        <v>285</v>
      </c>
      <c r="D18" s="581"/>
      <c r="E18" s="581">
        <v>2</v>
      </c>
      <c r="F18" s="631"/>
      <c r="G18" s="636">
        <v>0</v>
      </c>
      <c r="H18" s="581">
        <v>0</v>
      </c>
      <c r="I18" s="581">
        <v>0</v>
      </c>
      <c r="J18" s="581">
        <v>0</v>
      </c>
      <c r="K18" s="581">
        <v>0</v>
      </c>
      <c r="L18" s="581">
        <v>0</v>
      </c>
      <c r="M18" s="581">
        <v>0</v>
      </c>
      <c r="N18" s="581">
        <v>0</v>
      </c>
      <c r="O18" s="581">
        <v>0</v>
      </c>
      <c r="P18" s="581">
        <v>0</v>
      </c>
      <c r="Q18" s="581">
        <v>5527</v>
      </c>
      <c r="R18" s="581">
        <v>0</v>
      </c>
      <c r="S18" s="581">
        <v>0</v>
      </c>
      <c r="T18" s="581">
        <v>0</v>
      </c>
      <c r="U18" s="581">
        <v>0</v>
      </c>
      <c r="V18" s="581">
        <v>0</v>
      </c>
      <c r="W18" s="581">
        <v>0</v>
      </c>
      <c r="X18" s="581">
        <v>0</v>
      </c>
      <c r="Y18" s="581">
        <v>0</v>
      </c>
      <c r="Z18" s="581">
        <v>0</v>
      </c>
      <c r="AA18" s="581">
        <v>0</v>
      </c>
      <c r="AB18" s="581">
        <v>0</v>
      </c>
      <c r="AC18" s="581">
        <v>0</v>
      </c>
    </row>
    <row r="19" spans="1:29" x14ac:dyDescent="0.2">
      <c r="A19" s="581" t="s">
        <v>284</v>
      </c>
      <c r="B19" s="581" t="s">
        <v>241</v>
      </c>
      <c r="C19" s="581" t="s">
        <v>285</v>
      </c>
      <c r="D19" s="581"/>
      <c r="E19" s="581">
        <v>3</v>
      </c>
      <c r="F19" s="631"/>
      <c r="G19" s="636">
        <v>0</v>
      </c>
      <c r="H19" s="581">
        <v>0</v>
      </c>
      <c r="I19" s="581">
        <v>0</v>
      </c>
      <c r="J19" s="581">
        <v>0</v>
      </c>
      <c r="K19" s="581">
        <v>0</v>
      </c>
      <c r="L19" s="581">
        <v>0</v>
      </c>
      <c r="M19" s="581">
        <v>0</v>
      </c>
      <c r="N19" s="581">
        <v>0</v>
      </c>
      <c r="O19" s="581">
        <v>0</v>
      </c>
      <c r="P19" s="581">
        <v>0</v>
      </c>
      <c r="Q19" s="581">
        <v>4839</v>
      </c>
      <c r="R19" s="581">
        <v>0</v>
      </c>
      <c r="S19" s="581">
        <v>0</v>
      </c>
      <c r="T19" s="581">
        <v>0</v>
      </c>
      <c r="U19" s="581">
        <v>0</v>
      </c>
      <c r="V19" s="581">
        <v>0</v>
      </c>
      <c r="W19" s="581">
        <v>0</v>
      </c>
      <c r="X19" s="581">
        <v>0</v>
      </c>
      <c r="Y19" s="581">
        <v>0</v>
      </c>
      <c r="Z19" s="581">
        <v>0</v>
      </c>
      <c r="AA19" s="581">
        <v>0</v>
      </c>
      <c r="AB19" s="581">
        <v>0</v>
      </c>
      <c r="AC19" s="581">
        <v>0</v>
      </c>
    </row>
    <row r="20" spans="1:29" x14ac:dyDescent="0.2">
      <c r="A20" s="581" t="s">
        <v>284</v>
      </c>
      <c r="B20" s="581" t="s">
        <v>241</v>
      </c>
      <c r="C20" s="581" t="s">
        <v>285</v>
      </c>
      <c r="D20" s="581"/>
      <c r="E20" s="581">
        <v>4</v>
      </c>
      <c r="F20" s="631"/>
      <c r="G20" s="636">
        <v>0</v>
      </c>
      <c r="H20" s="581">
        <v>0</v>
      </c>
      <c r="I20" s="581">
        <v>0</v>
      </c>
      <c r="J20" s="581">
        <v>0</v>
      </c>
      <c r="K20" s="581">
        <v>0</v>
      </c>
      <c r="L20" s="581">
        <v>0</v>
      </c>
      <c r="M20" s="581">
        <v>0</v>
      </c>
      <c r="N20" s="581">
        <v>0</v>
      </c>
      <c r="O20" s="581">
        <v>0</v>
      </c>
      <c r="P20" s="581">
        <v>0</v>
      </c>
      <c r="Q20" s="581">
        <v>33738</v>
      </c>
      <c r="R20" s="581">
        <v>0</v>
      </c>
      <c r="S20" s="581">
        <v>0</v>
      </c>
      <c r="T20" s="581">
        <v>0</v>
      </c>
      <c r="U20" s="581">
        <v>0</v>
      </c>
      <c r="V20" s="581">
        <v>0</v>
      </c>
      <c r="W20" s="581">
        <v>0</v>
      </c>
      <c r="X20" s="581">
        <v>0</v>
      </c>
      <c r="Y20" s="581">
        <v>0</v>
      </c>
      <c r="Z20" s="581">
        <v>0</v>
      </c>
      <c r="AA20" s="581">
        <v>0</v>
      </c>
      <c r="AB20" s="581">
        <v>0</v>
      </c>
      <c r="AC20" s="581">
        <v>0</v>
      </c>
    </row>
    <row r="21" spans="1:29" x14ac:dyDescent="0.2">
      <c r="A21" s="581" t="s">
        <v>284</v>
      </c>
      <c r="B21" s="581" t="s">
        <v>241</v>
      </c>
      <c r="C21" s="581" t="s">
        <v>285</v>
      </c>
      <c r="D21" s="581"/>
      <c r="E21" s="581">
        <v>5</v>
      </c>
      <c r="F21" s="631"/>
      <c r="G21" s="636">
        <v>0</v>
      </c>
      <c r="H21" s="581">
        <v>0</v>
      </c>
      <c r="I21" s="581">
        <v>0</v>
      </c>
      <c r="J21" s="581">
        <v>0</v>
      </c>
      <c r="K21" s="581">
        <v>0</v>
      </c>
      <c r="L21" s="581">
        <v>0</v>
      </c>
      <c r="M21" s="581">
        <v>0</v>
      </c>
      <c r="N21" s="581">
        <v>0</v>
      </c>
      <c r="O21" s="581">
        <v>0</v>
      </c>
      <c r="P21" s="581">
        <v>0</v>
      </c>
      <c r="Q21" s="581">
        <v>5433</v>
      </c>
      <c r="R21" s="581">
        <v>0</v>
      </c>
      <c r="S21" s="581">
        <v>0</v>
      </c>
      <c r="T21" s="581">
        <v>0</v>
      </c>
      <c r="U21" s="581">
        <v>0</v>
      </c>
      <c r="V21" s="581">
        <v>0</v>
      </c>
      <c r="W21" s="581">
        <v>0</v>
      </c>
      <c r="X21" s="581">
        <v>0</v>
      </c>
      <c r="Y21" s="581">
        <v>0</v>
      </c>
      <c r="Z21" s="581">
        <v>0</v>
      </c>
      <c r="AA21" s="581">
        <v>0</v>
      </c>
      <c r="AB21" s="581">
        <v>0</v>
      </c>
      <c r="AC21" s="581">
        <v>0</v>
      </c>
    </row>
    <row r="22" spans="1:29" x14ac:dyDescent="0.2">
      <c r="A22" s="581" t="s">
        <v>284</v>
      </c>
      <c r="B22" s="581" t="s">
        <v>241</v>
      </c>
      <c r="C22" s="581" t="s">
        <v>285</v>
      </c>
      <c r="D22" s="581"/>
      <c r="E22" s="581">
        <v>6</v>
      </c>
      <c r="F22" s="631"/>
      <c r="G22" s="636">
        <v>0</v>
      </c>
      <c r="H22" s="581">
        <v>0</v>
      </c>
      <c r="I22" s="581">
        <v>0</v>
      </c>
      <c r="J22" s="581">
        <v>0</v>
      </c>
      <c r="K22" s="581">
        <v>0</v>
      </c>
      <c r="L22" s="581">
        <v>0</v>
      </c>
      <c r="M22" s="581">
        <v>0</v>
      </c>
      <c r="N22" s="581">
        <v>0</v>
      </c>
      <c r="O22" s="581">
        <v>0</v>
      </c>
      <c r="P22" s="581">
        <v>0</v>
      </c>
      <c r="Q22" s="581">
        <v>5748</v>
      </c>
      <c r="R22" s="581">
        <v>0</v>
      </c>
      <c r="S22" s="581">
        <v>0</v>
      </c>
      <c r="T22" s="581">
        <v>0</v>
      </c>
      <c r="U22" s="581">
        <v>0</v>
      </c>
      <c r="V22" s="581">
        <v>0</v>
      </c>
      <c r="W22" s="581">
        <v>0</v>
      </c>
      <c r="X22" s="581">
        <v>0</v>
      </c>
      <c r="Y22" s="581">
        <v>0</v>
      </c>
      <c r="Z22" s="581">
        <v>0</v>
      </c>
      <c r="AA22" s="581">
        <v>0</v>
      </c>
      <c r="AB22" s="581">
        <v>0</v>
      </c>
      <c r="AC22" s="581">
        <v>0</v>
      </c>
    </row>
    <row r="23" spans="1:29" x14ac:dyDescent="0.2">
      <c r="A23" s="581" t="s">
        <v>284</v>
      </c>
      <c r="B23" s="581" t="s">
        <v>241</v>
      </c>
      <c r="C23" s="581" t="s">
        <v>285</v>
      </c>
      <c r="D23" s="581"/>
      <c r="E23" s="581">
        <v>7</v>
      </c>
      <c r="F23" s="631"/>
      <c r="G23" s="636">
        <v>0</v>
      </c>
      <c r="H23" s="581">
        <v>0</v>
      </c>
      <c r="I23" s="581">
        <v>0</v>
      </c>
      <c r="J23" s="581">
        <v>0</v>
      </c>
      <c r="K23" s="581">
        <v>0</v>
      </c>
      <c r="L23" s="581">
        <v>0</v>
      </c>
      <c r="M23" s="581">
        <v>0</v>
      </c>
      <c r="N23" s="581">
        <v>0</v>
      </c>
      <c r="O23" s="581">
        <v>0</v>
      </c>
      <c r="P23" s="581">
        <v>0</v>
      </c>
      <c r="Q23" s="581">
        <v>14060</v>
      </c>
      <c r="R23" s="581">
        <v>0</v>
      </c>
      <c r="S23" s="581">
        <v>0</v>
      </c>
      <c r="T23" s="581">
        <v>0</v>
      </c>
      <c r="U23" s="581">
        <v>0</v>
      </c>
      <c r="V23" s="581">
        <v>0</v>
      </c>
      <c r="W23" s="581">
        <v>0</v>
      </c>
      <c r="X23" s="581">
        <v>0</v>
      </c>
      <c r="Y23" s="581">
        <v>0</v>
      </c>
      <c r="Z23" s="581">
        <v>0</v>
      </c>
      <c r="AA23" s="581">
        <v>0</v>
      </c>
      <c r="AB23" s="581">
        <v>0</v>
      </c>
      <c r="AC23" s="581">
        <v>0</v>
      </c>
    </row>
    <row r="24" spans="1:29" x14ac:dyDescent="0.2">
      <c r="A24" s="581" t="s">
        <v>284</v>
      </c>
      <c r="B24" s="581" t="s">
        <v>241</v>
      </c>
      <c r="C24" s="581" t="s">
        <v>285</v>
      </c>
      <c r="D24" s="581"/>
      <c r="E24" s="581">
        <v>8</v>
      </c>
      <c r="F24" s="631"/>
      <c r="G24" s="636">
        <v>0</v>
      </c>
      <c r="H24" s="581">
        <v>0</v>
      </c>
      <c r="I24" s="581">
        <v>0</v>
      </c>
      <c r="J24" s="581">
        <v>0</v>
      </c>
      <c r="K24" s="581">
        <v>0</v>
      </c>
      <c r="L24" s="581">
        <v>0</v>
      </c>
      <c r="M24" s="581">
        <v>0</v>
      </c>
      <c r="N24" s="581">
        <v>0</v>
      </c>
      <c r="O24" s="581">
        <v>0</v>
      </c>
      <c r="P24" s="581">
        <v>0</v>
      </c>
      <c r="Q24" s="581">
        <v>2760</v>
      </c>
      <c r="R24" s="581">
        <v>0</v>
      </c>
      <c r="S24" s="581">
        <v>0</v>
      </c>
      <c r="T24" s="581">
        <v>0</v>
      </c>
      <c r="U24" s="581">
        <v>0</v>
      </c>
      <c r="V24" s="581">
        <v>0</v>
      </c>
      <c r="W24" s="581">
        <v>0</v>
      </c>
      <c r="X24" s="581">
        <v>0</v>
      </c>
      <c r="Y24" s="581">
        <v>0</v>
      </c>
      <c r="Z24" s="581">
        <v>0</v>
      </c>
      <c r="AA24" s="581">
        <v>0</v>
      </c>
      <c r="AB24" s="581">
        <v>0</v>
      </c>
      <c r="AC24" s="581">
        <v>0</v>
      </c>
    </row>
    <row r="25" spans="1:29" x14ac:dyDescent="0.2">
      <c r="A25" s="581" t="s">
        <v>284</v>
      </c>
      <c r="B25" s="581" t="s">
        <v>241</v>
      </c>
      <c r="C25" s="581" t="s">
        <v>285</v>
      </c>
      <c r="D25" s="581"/>
      <c r="E25" s="581">
        <v>9</v>
      </c>
      <c r="F25" s="631"/>
      <c r="G25" s="636">
        <v>0</v>
      </c>
      <c r="H25" s="581">
        <v>0</v>
      </c>
      <c r="I25" s="581">
        <v>0</v>
      </c>
      <c r="J25" s="581">
        <v>0</v>
      </c>
      <c r="K25" s="581">
        <v>0</v>
      </c>
      <c r="L25" s="581">
        <v>0</v>
      </c>
      <c r="M25" s="581">
        <v>0</v>
      </c>
      <c r="N25" s="581">
        <v>0</v>
      </c>
      <c r="O25" s="581">
        <v>0</v>
      </c>
      <c r="P25" s="581">
        <v>0</v>
      </c>
      <c r="Q25" s="581">
        <v>12043</v>
      </c>
      <c r="R25" s="581">
        <v>0</v>
      </c>
      <c r="S25" s="581">
        <v>0</v>
      </c>
      <c r="T25" s="581">
        <v>0</v>
      </c>
      <c r="U25" s="581">
        <v>0</v>
      </c>
      <c r="V25" s="581">
        <v>0</v>
      </c>
      <c r="W25" s="581">
        <v>0</v>
      </c>
      <c r="X25" s="581">
        <v>0</v>
      </c>
      <c r="Y25" s="581">
        <v>0</v>
      </c>
      <c r="Z25" s="581">
        <v>0</v>
      </c>
      <c r="AA25" s="581">
        <v>0</v>
      </c>
      <c r="AB25" s="581">
        <v>0</v>
      </c>
      <c r="AC25" s="581">
        <v>0</v>
      </c>
    </row>
    <row r="26" spans="1:29" x14ac:dyDescent="0.2">
      <c r="A26" s="581" t="s">
        <v>284</v>
      </c>
      <c r="B26" s="581" t="s">
        <v>241</v>
      </c>
      <c r="C26" s="581" t="s">
        <v>285</v>
      </c>
      <c r="D26" s="581"/>
      <c r="E26" s="581">
        <v>10</v>
      </c>
      <c r="F26" s="631"/>
      <c r="G26" s="636">
        <v>0</v>
      </c>
      <c r="H26" s="581">
        <v>0</v>
      </c>
      <c r="I26" s="581">
        <v>0</v>
      </c>
      <c r="J26" s="581">
        <v>0</v>
      </c>
      <c r="K26" s="581">
        <v>0</v>
      </c>
      <c r="L26" s="581">
        <v>0</v>
      </c>
      <c r="M26" s="581">
        <v>0</v>
      </c>
      <c r="N26" s="581">
        <v>0</v>
      </c>
      <c r="O26" s="581">
        <v>0</v>
      </c>
      <c r="P26" s="581">
        <v>0</v>
      </c>
      <c r="Q26" s="581">
        <v>472</v>
      </c>
      <c r="R26" s="581">
        <v>0</v>
      </c>
      <c r="S26" s="581">
        <v>0</v>
      </c>
      <c r="T26" s="581">
        <v>0</v>
      </c>
      <c r="U26" s="581">
        <v>0</v>
      </c>
      <c r="V26" s="581">
        <v>0</v>
      </c>
      <c r="W26" s="581">
        <v>0</v>
      </c>
      <c r="X26" s="581">
        <v>0</v>
      </c>
      <c r="Y26" s="581">
        <v>0</v>
      </c>
      <c r="Z26" s="581">
        <v>0</v>
      </c>
      <c r="AA26" s="581">
        <v>0</v>
      </c>
      <c r="AB26" s="581">
        <v>0</v>
      </c>
      <c r="AC26" s="581">
        <v>0</v>
      </c>
    </row>
    <row r="27" spans="1:29" x14ac:dyDescent="0.2">
      <c r="A27" s="581" t="s">
        <v>284</v>
      </c>
      <c r="B27" s="581" t="s">
        <v>241</v>
      </c>
      <c r="C27" s="581" t="s">
        <v>285</v>
      </c>
      <c r="D27" s="581"/>
      <c r="E27" s="581">
        <v>11</v>
      </c>
      <c r="F27" s="631"/>
      <c r="G27" s="636">
        <v>0</v>
      </c>
      <c r="H27" s="581">
        <v>0</v>
      </c>
      <c r="I27" s="581">
        <v>0</v>
      </c>
      <c r="J27" s="581">
        <v>0</v>
      </c>
      <c r="K27" s="581">
        <v>0</v>
      </c>
      <c r="L27" s="581">
        <v>0</v>
      </c>
      <c r="M27" s="581">
        <v>0</v>
      </c>
      <c r="N27" s="581">
        <v>0</v>
      </c>
      <c r="O27" s="581">
        <v>0</v>
      </c>
      <c r="P27" s="581">
        <v>0</v>
      </c>
      <c r="Q27" s="581">
        <v>7889</v>
      </c>
      <c r="R27" s="581">
        <v>0</v>
      </c>
      <c r="S27" s="581">
        <v>0</v>
      </c>
      <c r="T27" s="581">
        <v>0</v>
      </c>
      <c r="U27" s="581">
        <v>0</v>
      </c>
      <c r="V27" s="581">
        <v>0</v>
      </c>
      <c r="W27" s="581">
        <v>0</v>
      </c>
      <c r="X27" s="581">
        <v>0</v>
      </c>
      <c r="Y27" s="581">
        <v>0</v>
      </c>
      <c r="Z27" s="581">
        <v>0</v>
      </c>
      <c r="AA27" s="581">
        <v>0</v>
      </c>
      <c r="AB27" s="581">
        <v>0</v>
      </c>
      <c r="AC27" s="581">
        <v>0</v>
      </c>
    </row>
    <row r="28" spans="1:29" ht="13.5" thickBot="1" x14ac:dyDescent="0.25">
      <c r="A28" s="583" t="s">
        <v>284</v>
      </c>
      <c r="B28" s="583" t="s">
        <v>241</v>
      </c>
      <c r="C28" s="583" t="s">
        <v>285</v>
      </c>
      <c r="D28" s="583"/>
      <c r="E28" s="583">
        <v>12</v>
      </c>
      <c r="F28" s="632"/>
      <c r="G28" s="637">
        <v>0</v>
      </c>
      <c r="H28" s="583">
        <v>0</v>
      </c>
      <c r="I28" s="583">
        <v>0</v>
      </c>
      <c r="J28" s="583">
        <v>0</v>
      </c>
      <c r="K28" s="583">
        <v>0</v>
      </c>
      <c r="L28" s="583">
        <v>0</v>
      </c>
      <c r="M28" s="583">
        <v>0</v>
      </c>
      <c r="N28" s="583">
        <v>0</v>
      </c>
      <c r="O28" s="583">
        <v>0</v>
      </c>
      <c r="P28" s="583">
        <v>0</v>
      </c>
      <c r="Q28" s="583">
        <v>11442</v>
      </c>
      <c r="R28" s="583">
        <v>0</v>
      </c>
      <c r="S28" s="583">
        <v>440</v>
      </c>
      <c r="T28" s="583">
        <v>0</v>
      </c>
      <c r="U28" s="583">
        <v>0</v>
      </c>
      <c r="V28" s="583">
        <v>0</v>
      </c>
      <c r="W28" s="583">
        <v>0</v>
      </c>
      <c r="X28" s="583">
        <v>0</v>
      </c>
      <c r="Y28" s="583">
        <v>0</v>
      </c>
      <c r="Z28" s="583">
        <v>0</v>
      </c>
      <c r="AA28" s="583">
        <v>0</v>
      </c>
      <c r="AB28" s="583">
        <v>0</v>
      </c>
      <c r="AC28" s="583">
        <v>0</v>
      </c>
    </row>
    <row r="29" spans="1:29" ht="13.5" thickBot="1" x14ac:dyDescent="0.25">
      <c r="A29" s="593" t="s">
        <v>284</v>
      </c>
      <c r="B29" s="593" t="s">
        <v>242</v>
      </c>
      <c r="C29" s="593" t="s">
        <v>285</v>
      </c>
      <c r="D29" s="593"/>
      <c r="E29" s="593" t="s">
        <v>286</v>
      </c>
      <c r="F29" s="633"/>
      <c r="G29" s="638">
        <v>0</v>
      </c>
      <c r="H29" s="593">
        <v>860</v>
      </c>
      <c r="I29" s="593">
        <v>3118</v>
      </c>
      <c r="J29" s="593">
        <v>3</v>
      </c>
      <c r="K29" s="593">
        <v>0</v>
      </c>
      <c r="L29" s="593">
        <v>408</v>
      </c>
      <c r="M29" s="593">
        <v>276</v>
      </c>
      <c r="N29" s="593">
        <v>0</v>
      </c>
      <c r="O29" s="593">
        <v>0</v>
      </c>
      <c r="P29" s="593">
        <v>534</v>
      </c>
      <c r="Q29" s="593">
        <v>80</v>
      </c>
      <c r="R29" s="593">
        <v>495</v>
      </c>
      <c r="S29" s="593">
        <v>22</v>
      </c>
      <c r="T29" s="593">
        <v>0</v>
      </c>
      <c r="U29" s="593">
        <v>0</v>
      </c>
      <c r="V29" s="593">
        <v>0</v>
      </c>
      <c r="W29" s="593">
        <v>0</v>
      </c>
      <c r="X29" s="593">
        <v>0</v>
      </c>
      <c r="Y29" s="593">
        <v>0</v>
      </c>
      <c r="Z29" s="593">
        <v>0</v>
      </c>
      <c r="AA29" s="593">
        <v>0</v>
      </c>
      <c r="AB29" s="593">
        <v>-580</v>
      </c>
      <c r="AC29" s="593">
        <v>40</v>
      </c>
    </row>
    <row r="30" spans="1:29" ht="13.5" thickBot="1" x14ac:dyDescent="0.25">
      <c r="A30" s="593" t="s">
        <v>284</v>
      </c>
      <c r="B30" s="593" t="s">
        <v>232</v>
      </c>
      <c r="C30" s="593" t="s">
        <v>287</v>
      </c>
      <c r="D30" s="593"/>
      <c r="E30" s="593" t="s">
        <v>286</v>
      </c>
      <c r="F30" s="633"/>
      <c r="G30" s="638">
        <v>0</v>
      </c>
      <c r="H30" s="593">
        <v>0</v>
      </c>
      <c r="I30" s="593">
        <v>0</v>
      </c>
      <c r="J30" s="593">
        <v>0</v>
      </c>
      <c r="K30" s="593">
        <v>0</v>
      </c>
      <c r="L30" s="593">
        <v>0</v>
      </c>
      <c r="M30" s="593">
        <v>0</v>
      </c>
      <c r="N30" s="593">
        <v>0</v>
      </c>
      <c r="O30" s="593">
        <v>0</v>
      </c>
      <c r="P30" s="593">
        <v>0</v>
      </c>
      <c r="Q30" s="593">
        <v>663</v>
      </c>
      <c r="R30" s="593">
        <v>0</v>
      </c>
      <c r="S30" s="593">
        <v>0</v>
      </c>
      <c r="T30" s="593">
        <v>0</v>
      </c>
      <c r="U30" s="593">
        <v>0</v>
      </c>
      <c r="V30" s="593">
        <v>0</v>
      </c>
      <c r="W30" s="593">
        <v>0</v>
      </c>
      <c r="X30" s="593">
        <v>0</v>
      </c>
      <c r="Y30" s="593">
        <v>0</v>
      </c>
      <c r="Z30" s="593">
        <v>0</v>
      </c>
      <c r="AA30" s="593">
        <v>0</v>
      </c>
      <c r="AB30" s="593">
        <v>0</v>
      </c>
      <c r="AC30" s="593">
        <v>0</v>
      </c>
    </row>
    <row r="31" spans="1:29" ht="13.5" thickBot="1" x14ac:dyDescent="0.25">
      <c r="A31" s="598" t="s">
        <v>288</v>
      </c>
      <c r="B31" s="598" t="s">
        <v>232</v>
      </c>
      <c r="C31" s="598" t="s">
        <v>289</v>
      </c>
      <c r="D31" s="598"/>
      <c r="E31" s="598"/>
      <c r="F31" s="635"/>
      <c r="G31" s="640">
        <v>4090</v>
      </c>
      <c r="H31" s="598">
        <v>7846</v>
      </c>
      <c r="I31" s="598">
        <v>29608</v>
      </c>
      <c r="J31" s="598">
        <v>0</v>
      </c>
      <c r="K31" s="598">
        <v>0</v>
      </c>
      <c r="L31" s="598">
        <v>7926</v>
      </c>
      <c r="M31" s="598">
        <v>0</v>
      </c>
      <c r="N31" s="598">
        <v>0</v>
      </c>
      <c r="O31" s="598">
        <v>0</v>
      </c>
      <c r="P31" s="598">
        <v>48</v>
      </c>
      <c r="Q31" s="598">
        <v>1263</v>
      </c>
      <c r="R31" s="598">
        <v>2766</v>
      </c>
      <c r="S31" s="598">
        <v>161</v>
      </c>
      <c r="T31" s="598">
        <v>0</v>
      </c>
      <c r="U31" s="598">
        <v>-428</v>
      </c>
      <c r="V31" s="598">
        <v>0</v>
      </c>
      <c r="W31" s="598">
        <v>0</v>
      </c>
      <c r="X31" s="598">
        <v>0</v>
      </c>
      <c r="Y31" s="598">
        <v>0</v>
      </c>
      <c r="Z31" s="598">
        <v>0</v>
      </c>
      <c r="AA31" s="598">
        <v>0</v>
      </c>
      <c r="AB31" s="598">
        <v>211</v>
      </c>
      <c r="AC31" s="598">
        <v>1</v>
      </c>
    </row>
    <row r="32" spans="1:29" x14ac:dyDescent="0.2">
      <c r="A32" s="581" t="s">
        <v>290</v>
      </c>
      <c r="B32" s="581" t="s">
        <v>232</v>
      </c>
      <c r="C32" s="581" t="s">
        <v>263</v>
      </c>
      <c r="D32" s="581" t="s">
        <v>291</v>
      </c>
      <c r="E32" s="581"/>
      <c r="F32" s="631"/>
      <c r="G32" s="636">
        <v>0</v>
      </c>
      <c r="H32" s="581">
        <v>0</v>
      </c>
      <c r="I32" s="581">
        <v>1643</v>
      </c>
      <c r="J32" s="581">
        <v>0</v>
      </c>
      <c r="K32" s="581">
        <v>0</v>
      </c>
      <c r="L32" s="581">
        <v>0</v>
      </c>
      <c r="M32" s="581">
        <v>0</v>
      </c>
      <c r="N32" s="581">
        <v>0</v>
      </c>
      <c r="O32" s="581">
        <v>0</v>
      </c>
      <c r="P32" s="581">
        <v>0</v>
      </c>
      <c r="Q32" s="581">
        <v>0</v>
      </c>
      <c r="R32" s="581">
        <v>-654</v>
      </c>
      <c r="S32" s="581">
        <v>0</v>
      </c>
      <c r="T32" s="581">
        <v>0</v>
      </c>
      <c r="U32" s="581">
        <v>-257</v>
      </c>
      <c r="V32" s="581">
        <v>0</v>
      </c>
      <c r="W32" s="581">
        <v>0</v>
      </c>
      <c r="X32" s="581">
        <v>0</v>
      </c>
      <c r="Y32" s="581">
        <v>0</v>
      </c>
      <c r="Z32" s="581">
        <v>0</v>
      </c>
      <c r="AA32" s="581">
        <v>0</v>
      </c>
      <c r="AB32" s="581">
        <v>-3</v>
      </c>
      <c r="AC32" s="581">
        <v>0</v>
      </c>
    </row>
    <row r="33" spans="1:29" x14ac:dyDescent="0.2">
      <c r="A33" s="581" t="s">
        <v>290</v>
      </c>
      <c r="B33" s="581" t="s">
        <v>232</v>
      </c>
      <c r="C33" s="581" t="s">
        <v>263</v>
      </c>
      <c r="D33" s="581" t="s">
        <v>292</v>
      </c>
      <c r="E33" s="581"/>
      <c r="F33" s="631"/>
      <c r="G33" s="636">
        <v>0</v>
      </c>
      <c r="H33" s="581">
        <v>0</v>
      </c>
      <c r="I33" s="581">
        <v>472</v>
      </c>
      <c r="J33" s="581">
        <v>0</v>
      </c>
      <c r="K33" s="581">
        <v>0</v>
      </c>
      <c r="L33" s="581">
        <v>0</v>
      </c>
      <c r="M33" s="581">
        <v>0</v>
      </c>
      <c r="N33" s="581">
        <v>0</v>
      </c>
      <c r="O33" s="581">
        <v>0</v>
      </c>
      <c r="P33" s="581">
        <v>0</v>
      </c>
      <c r="Q33" s="581">
        <v>633</v>
      </c>
      <c r="R33" s="581">
        <v>-31</v>
      </c>
      <c r="S33" s="581">
        <v>0</v>
      </c>
      <c r="T33" s="581">
        <v>0</v>
      </c>
      <c r="U33" s="581">
        <v>214</v>
      </c>
      <c r="V33" s="581">
        <v>0</v>
      </c>
      <c r="W33" s="581">
        <v>0</v>
      </c>
      <c r="X33" s="581">
        <v>0</v>
      </c>
      <c r="Y33" s="581">
        <v>0</v>
      </c>
      <c r="Z33" s="581">
        <v>0</v>
      </c>
      <c r="AA33" s="581">
        <v>0</v>
      </c>
      <c r="AB33" s="581">
        <v>-2</v>
      </c>
      <c r="AC33" s="581">
        <v>0</v>
      </c>
    </row>
    <row r="34" spans="1:29" x14ac:dyDescent="0.2">
      <c r="A34" s="581" t="s">
        <v>290</v>
      </c>
      <c r="B34" s="581" t="s">
        <v>232</v>
      </c>
      <c r="C34" s="581" t="s">
        <v>263</v>
      </c>
      <c r="D34" s="581" t="s">
        <v>293</v>
      </c>
      <c r="E34" s="581"/>
      <c r="F34" s="631"/>
      <c r="G34" s="636">
        <v>0</v>
      </c>
      <c r="H34" s="581">
        <v>0</v>
      </c>
      <c r="I34" s="581">
        <v>501</v>
      </c>
      <c r="J34" s="581">
        <v>0</v>
      </c>
      <c r="K34" s="581">
        <v>0</v>
      </c>
      <c r="L34" s="581">
        <v>0</v>
      </c>
      <c r="M34" s="581">
        <v>0</v>
      </c>
      <c r="N34" s="581">
        <v>0</v>
      </c>
      <c r="O34" s="581">
        <v>0</v>
      </c>
      <c r="P34" s="581">
        <v>0</v>
      </c>
      <c r="Q34" s="581">
        <v>0</v>
      </c>
      <c r="R34" s="581">
        <v>12</v>
      </c>
      <c r="S34" s="581">
        <v>0</v>
      </c>
      <c r="T34" s="581">
        <v>0</v>
      </c>
      <c r="U34" s="581">
        <v>-103</v>
      </c>
      <c r="V34" s="581">
        <v>0</v>
      </c>
      <c r="W34" s="581">
        <v>0</v>
      </c>
      <c r="X34" s="581">
        <v>0</v>
      </c>
      <c r="Y34" s="581">
        <v>0</v>
      </c>
      <c r="Z34" s="581">
        <v>0</v>
      </c>
      <c r="AA34" s="581">
        <v>0</v>
      </c>
      <c r="AB34" s="581">
        <v>-34</v>
      </c>
      <c r="AC34" s="581">
        <v>0</v>
      </c>
    </row>
    <row r="35" spans="1:29" ht="13.5" thickBot="1" x14ac:dyDescent="0.25">
      <c r="A35" s="583" t="s">
        <v>290</v>
      </c>
      <c r="B35" s="583" t="s">
        <v>232</v>
      </c>
      <c r="C35" s="583" t="s">
        <v>263</v>
      </c>
      <c r="D35" s="583" t="s">
        <v>294</v>
      </c>
      <c r="E35" s="583"/>
      <c r="F35" s="632"/>
      <c r="G35" s="637">
        <v>0</v>
      </c>
      <c r="H35" s="583">
        <v>0</v>
      </c>
      <c r="I35" s="583">
        <v>385</v>
      </c>
      <c r="J35" s="583">
        <v>0</v>
      </c>
      <c r="K35" s="583">
        <v>0</v>
      </c>
      <c r="L35" s="583">
        <v>0</v>
      </c>
      <c r="M35" s="583">
        <v>0</v>
      </c>
      <c r="N35" s="583">
        <v>0</v>
      </c>
      <c r="O35" s="583">
        <v>0</v>
      </c>
      <c r="P35" s="583">
        <v>0</v>
      </c>
      <c r="Q35" s="583">
        <v>0</v>
      </c>
      <c r="R35" s="583">
        <v>69</v>
      </c>
      <c r="S35" s="583">
        <v>0</v>
      </c>
      <c r="T35" s="583">
        <v>0</v>
      </c>
      <c r="U35" s="583">
        <v>-111</v>
      </c>
      <c r="V35" s="583">
        <v>0</v>
      </c>
      <c r="W35" s="583">
        <v>0</v>
      </c>
      <c r="X35" s="583">
        <v>0</v>
      </c>
      <c r="Y35" s="583">
        <v>0</v>
      </c>
      <c r="Z35" s="583">
        <v>0</v>
      </c>
      <c r="AA35" s="583">
        <v>0</v>
      </c>
      <c r="AB35" s="583">
        <v>-21</v>
      </c>
      <c r="AC35" s="583">
        <v>0</v>
      </c>
    </row>
    <row r="36" spans="1:29" ht="13.5" thickBot="1" x14ac:dyDescent="0.25">
      <c r="A36" s="598" t="s">
        <v>290</v>
      </c>
      <c r="B36" s="598" t="s">
        <v>232</v>
      </c>
      <c r="C36" s="598" t="s">
        <v>295</v>
      </c>
      <c r="D36" s="598" t="s">
        <v>296</v>
      </c>
      <c r="E36" s="598"/>
      <c r="F36" s="635"/>
      <c r="G36" s="640">
        <v>0</v>
      </c>
      <c r="H36" s="598">
        <v>0</v>
      </c>
      <c r="I36" s="598">
        <v>0</v>
      </c>
      <c r="J36" s="598">
        <v>0</v>
      </c>
      <c r="K36" s="598">
        <v>0</v>
      </c>
      <c r="L36" s="598">
        <v>0</v>
      </c>
      <c r="M36" s="598">
        <v>0</v>
      </c>
      <c r="N36" s="598">
        <v>0</v>
      </c>
      <c r="O36" s="598">
        <v>0</v>
      </c>
      <c r="P36" s="598">
        <v>0</v>
      </c>
      <c r="Q36" s="598">
        <v>66</v>
      </c>
      <c r="R36" s="598">
        <v>6</v>
      </c>
      <c r="S36" s="598">
        <v>0</v>
      </c>
      <c r="T36" s="598">
        <v>0</v>
      </c>
      <c r="U36" s="598">
        <v>0</v>
      </c>
      <c r="V36" s="598">
        <v>0</v>
      </c>
      <c r="W36" s="598">
        <v>0</v>
      </c>
      <c r="X36" s="598">
        <v>0</v>
      </c>
      <c r="Y36" s="598">
        <v>0</v>
      </c>
      <c r="Z36" s="598">
        <v>0</v>
      </c>
      <c r="AA36" s="598">
        <v>0</v>
      </c>
      <c r="AB36" s="598">
        <v>0</v>
      </c>
      <c r="AC36" s="598">
        <v>0</v>
      </c>
    </row>
    <row r="37" spans="1:29" x14ac:dyDescent="0.2">
      <c r="A37" s="582" t="s">
        <v>297</v>
      </c>
      <c r="B37" s="582" t="s">
        <v>232</v>
      </c>
      <c r="C37" s="582" t="s">
        <v>298</v>
      </c>
      <c r="D37" s="582" t="s">
        <v>299</v>
      </c>
      <c r="E37" s="582"/>
      <c r="F37" s="634"/>
      <c r="G37" s="639">
        <v>0</v>
      </c>
      <c r="H37" s="582">
        <v>0</v>
      </c>
      <c r="I37" s="582">
        <v>-4</v>
      </c>
      <c r="J37" s="582">
        <v>0</v>
      </c>
      <c r="K37" s="582">
        <v>0</v>
      </c>
      <c r="L37" s="582">
        <v>0</v>
      </c>
      <c r="M37" s="582">
        <v>0</v>
      </c>
      <c r="N37" s="582">
        <v>0</v>
      </c>
      <c r="O37" s="582">
        <v>0</v>
      </c>
      <c r="P37" s="582">
        <v>0</v>
      </c>
      <c r="Q37" s="582">
        <v>16972</v>
      </c>
      <c r="R37" s="582">
        <v>-51</v>
      </c>
      <c r="S37" s="582">
        <v>0</v>
      </c>
      <c r="T37" s="582">
        <v>0</v>
      </c>
      <c r="U37" s="582">
        <v>-100</v>
      </c>
      <c r="V37" s="582">
        <v>0</v>
      </c>
      <c r="W37" s="582">
        <v>0</v>
      </c>
      <c r="X37" s="582">
        <v>0</v>
      </c>
      <c r="Y37" s="582">
        <v>0</v>
      </c>
      <c r="Z37" s="582">
        <v>0</v>
      </c>
      <c r="AA37" s="582">
        <v>0</v>
      </c>
      <c r="AB37" s="582">
        <v>19</v>
      </c>
      <c r="AC37" s="582">
        <v>0</v>
      </c>
    </row>
    <row r="38" spans="1:29" x14ac:dyDescent="0.2">
      <c r="A38" s="581" t="s">
        <v>297</v>
      </c>
      <c r="B38" s="581" t="s">
        <v>232</v>
      </c>
      <c r="C38" s="581" t="s">
        <v>298</v>
      </c>
      <c r="D38" s="581" t="s">
        <v>300</v>
      </c>
      <c r="E38" s="581"/>
      <c r="F38" s="631"/>
      <c r="G38" s="636">
        <v>34</v>
      </c>
      <c r="H38" s="581">
        <v>968</v>
      </c>
      <c r="I38" s="581">
        <v>10790</v>
      </c>
      <c r="J38" s="581">
        <v>0</v>
      </c>
      <c r="K38" s="581">
        <v>0</v>
      </c>
      <c r="L38" s="581">
        <v>0</v>
      </c>
      <c r="M38" s="581">
        <v>0</v>
      </c>
      <c r="N38" s="581">
        <v>0</v>
      </c>
      <c r="O38" s="581">
        <v>0</v>
      </c>
      <c r="P38" s="581">
        <v>0</v>
      </c>
      <c r="Q38" s="581">
        <v>1580</v>
      </c>
      <c r="R38" s="581">
        <v>576</v>
      </c>
      <c r="S38" s="581">
        <v>0</v>
      </c>
      <c r="T38" s="581">
        <v>0</v>
      </c>
      <c r="U38" s="581">
        <v>69</v>
      </c>
      <c r="V38" s="581">
        <v>0</v>
      </c>
      <c r="W38" s="581">
        <v>0</v>
      </c>
      <c r="X38" s="581">
        <v>0</v>
      </c>
      <c r="Y38" s="581">
        <v>0</v>
      </c>
      <c r="Z38" s="581">
        <v>0</v>
      </c>
      <c r="AA38" s="581">
        <v>0</v>
      </c>
      <c r="AB38" s="581">
        <v>2792</v>
      </c>
      <c r="AC38" s="581">
        <v>0</v>
      </c>
    </row>
    <row r="39" spans="1:29" x14ac:dyDescent="0.2">
      <c r="A39" s="581" t="s">
        <v>297</v>
      </c>
      <c r="B39" s="581" t="s">
        <v>232</v>
      </c>
      <c r="C39" s="581" t="s">
        <v>298</v>
      </c>
      <c r="D39" s="581" t="s">
        <v>301</v>
      </c>
      <c r="E39" s="581"/>
      <c r="F39" s="631"/>
      <c r="G39" s="636">
        <v>2201</v>
      </c>
      <c r="H39" s="581">
        <v>124</v>
      </c>
      <c r="I39" s="581">
        <v>9017</v>
      </c>
      <c r="J39" s="581">
        <v>0</v>
      </c>
      <c r="K39" s="581">
        <v>0</v>
      </c>
      <c r="L39" s="581">
        <v>0</v>
      </c>
      <c r="M39" s="581">
        <v>0</v>
      </c>
      <c r="N39" s="581">
        <v>0</v>
      </c>
      <c r="O39" s="581">
        <v>0</v>
      </c>
      <c r="P39" s="581">
        <v>0</v>
      </c>
      <c r="Q39" s="581">
        <v>858</v>
      </c>
      <c r="R39" s="581">
        <v>103</v>
      </c>
      <c r="S39" s="581">
        <v>0</v>
      </c>
      <c r="T39" s="581">
        <v>0</v>
      </c>
      <c r="U39" s="581">
        <v>14</v>
      </c>
      <c r="V39" s="581">
        <v>0</v>
      </c>
      <c r="W39" s="581">
        <v>0</v>
      </c>
      <c r="X39" s="581">
        <v>0</v>
      </c>
      <c r="Y39" s="581">
        <v>0</v>
      </c>
      <c r="Z39" s="581">
        <v>0</v>
      </c>
      <c r="AA39" s="581">
        <v>0</v>
      </c>
      <c r="AB39" s="581">
        <v>-39</v>
      </c>
      <c r="AC39" s="581">
        <v>0</v>
      </c>
    </row>
    <row r="40" spans="1:29" x14ac:dyDescent="0.2">
      <c r="A40" s="581" t="s">
        <v>297</v>
      </c>
      <c r="B40" s="581" t="s">
        <v>232</v>
      </c>
      <c r="C40" s="581" t="s">
        <v>298</v>
      </c>
      <c r="D40" s="581" t="s">
        <v>302</v>
      </c>
      <c r="E40" s="581"/>
      <c r="F40" s="631"/>
      <c r="G40" s="636">
        <v>0</v>
      </c>
      <c r="H40" s="581">
        <v>0</v>
      </c>
      <c r="I40" s="581">
        <v>0</v>
      </c>
      <c r="J40" s="581">
        <v>0</v>
      </c>
      <c r="K40" s="581">
        <v>0</v>
      </c>
      <c r="L40" s="581">
        <v>0</v>
      </c>
      <c r="M40" s="581">
        <v>0</v>
      </c>
      <c r="N40" s="581">
        <v>0</v>
      </c>
      <c r="O40" s="581">
        <v>0</v>
      </c>
      <c r="P40" s="581">
        <v>0</v>
      </c>
      <c r="Q40" s="581">
        <v>0</v>
      </c>
      <c r="R40" s="581">
        <v>302</v>
      </c>
      <c r="S40" s="581">
        <v>0</v>
      </c>
      <c r="T40" s="581">
        <v>0</v>
      </c>
      <c r="U40" s="581">
        <v>0</v>
      </c>
      <c r="V40" s="581">
        <v>0</v>
      </c>
      <c r="W40" s="581">
        <v>0</v>
      </c>
      <c r="X40" s="581">
        <v>0</v>
      </c>
      <c r="Y40" s="581">
        <v>0</v>
      </c>
      <c r="Z40" s="581">
        <v>0</v>
      </c>
      <c r="AA40" s="581">
        <v>0</v>
      </c>
      <c r="AB40" s="581">
        <v>0</v>
      </c>
      <c r="AC40" s="581">
        <v>0</v>
      </c>
    </row>
    <row r="41" spans="1:29" x14ac:dyDescent="0.2">
      <c r="A41" s="581" t="s">
        <v>297</v>
      </c>
      <c r="B41" s="581" t="s">
        <v>232</v>
      </c>
      <c r="C41" s="581" t="s">
        <v>298</v>
      </c>
      <c r="D41" s="581" t="s">
        <v>303</v>
      </c>
      <c r="E41" s="581"/>
      <c r="F41" s="631"/>
      <c r="G41" s="636">
        <v>0</v>
      </c>
      <c r="H41" s="581">
        <v>0</v>
      </c>
      <c r="I41" s="581">
        <v>0</v>
      </c>
      <c r="J41" s="581">
        <v>0</v>
      </c>
      <c r="K41" s="581">
        <v>0</v>
      </c>
      <c r="L41" s="581">
        <v>0</v>
      </c>
      <c r="M41" s="581">
        <v>0</v>
      </c>
      <c r="N41" s="581">
        <v>0</v>
      </c>
      <c r="O41" s="581">
        <v>0</v>
      </c>
      <c r="P41" s="581">
        <v>0</v>
      </c>
      <c r="Q41" s="581">
        <v>18</v>
      </c>
      <c r="R41" s="581">
        <v>0</v>
      </c>
      <c r="S41" s="581">
        <v>0</v>
      </c>
      <c r="T41" s="581">
        <v>0</v>
      </c>
      <c r="U41" s="581">
        <v>0</v>
      </c>
      <c r="V41" s="581">
        <v>0</v>
      </c>
      <c r="W41" s="581">
        <v>0</v>
      </c>
      <c r="X41" s="581">
        <v>0</v>
      </c>
      <c r="Y41" s="581">
        <v>0</v>
      </c>
      <c r="Z41" s="581">
        <v>0</v>
      </c>
      <c r="AA41" s="581">
        <v>0</v>
      </c>
      <c r="AB41" s="581">
        <v>9</v>
      </c>
      <c r="AC41" s="581">
        <v>0</v>
      </c>
    </row>
    <row r="42" spans="1:29" ht="13.5" thickBot="1" x14ac:dyDescent="0.25">
      <c r="A42" s="583" t="s">
        <v>297</v>
      </c>
      <c r="B42" s="583" t="s">
        <v>232</v>
      </c>
      <c r="C42" s="583" t="s">
        <v>298</v>
      </c>
      <c r="D42" s="583" t="s">
        <v>304</v>
      </c>
      <c r="E42" s="583"/>
      <c r="F42" s="632"/>
      <c r="G42" s="637">
        <v>17</v>
      </c>
      <c r="H42" s="583">
        <v>94</v>
      </c>
      <c r="I42" s="583">
        <v>2222</v>
      </c>
      <c r="J42" s="583">
        <v>0</v>
      </c>
      <c r="K42" s="583">
        <v>0</v>
      </c>
      <c r="L42" s="583">
        <v>0</v>
      </c>
      <c r="M42" s="583">
        <v>0</v>
      </c>
      <c r="N42" s="583">
        <v>0</v>
      </c>
      <c r="O42" s="583">
        <v>110</v>
      </c>
      <c r="P42" s="583">
        <v>0</v>
      </c>
      <c r="Q42" s="583">
        <v>6922</v>
      </c>
      <c r="R42" s="583">
        <v>143</v>
      </c>
      <c r="S42" s="583">
        <v>0</v>
      </c>
      <c r="T42" s="583">
        <v>0</v>
      </c>
      <c r="U42" s="583">
        <v>473</v>
      </c>
      <c r="V42" s="583">
        <v>0</v>
      </c>
      <c r="W42" s="583">
        <v>0</v>
      </c>
      <c r="X42" s="583">
        <v>0</v>
      </c>
      <c r="Y42" s="583">
        <v>0</v>
      </c>
      <c r="Z42" s="583">
        <v>0</v>
      </c>
      <c r="AA42" s="583">
        <v>0</v>
      </c>
      <c r="AB42" s="583">
        <v>-50</v>
      </c>
      <c r="AC42" s="583">
        <v>0</v>
      </c>
    </row>
    <row r="43" spans="1:29" x14ac:dyDescent="0.2">
      <c r="A43" s="582" t="s">
        <v>305</v>
      </c>
      <c r="B43" s="582" t="s">
        <v>306</v>
      </c>
      <c r="C43" s="582" t="s">
        <v>307</v>
      </c>
      <c r="D43" s="582"/>
      <c r="E43" s="582"/>
      <c r="F43" s="634"/>
      <c r="G43" s="639">
        <v>0</v>
      </c>
      <c r="H43" s="582">
        <v>0</v>
      </c>
      <c r="I43" s="582">
        <v>0</v>
      </c>
      <c r="J43" s="582">
        <v>0</v>
      </c>
      <c r="K43" s="582">
        <v>0</v>
      </c>
      <c r="L43" s="582">
        <v>0</v>
      </c>
      <c r="M43" s="582">
        <v>0</v>
      </c>
      <c r="N43" s="582">
        <v>0</v>
      </c>
      <c r="O43" s="582">
        <v>0</v>
      </c>
      <c r="P43" s="582">
        <v>0</v>
      </c>
      <c r="Q43" s="582">
        <v>33251</v>
      </c>
      <c r="R43" s="582">
        <v>0</v>
      </c>
      <c r="S43" s="582">
        <v>0</v>
      </c>
      <c r="T43" s="582">
        <v>0</v>
      </c>
      <c r="U43" s="582">
        <v>0</v>
      </c>
      <c r="V43" s="582">
        <v>0</v>
      </c>
      <c r="W43" s="582">
        <v>0</v>
      </c>
      <c r="X43" s="582">
        <v>0</v>
      </c>
      <c r="Y43" s="582">
        <v>0</v>
      </c>
      <c r="Z43" s="582">
        <v>0</v>
      </c>
      <c r="AA43" s="582">
        <v>0</v>
      </c>
      <c r="AB43" s="582">
        <v>0</v>
      </c>
      <c r="AC43" s="582">
        <v>0</v>
      </c>
    </row>
    <row r="44" spans="1:29" x14ac:dyDescent="0.2">
      <c r="A44" s="581" t="s">
        <v>305</v>
      </c>
      <c r="B44" s="581" t="s">
        <v>306</v>
      </c>
      <c r="C44" s="581" t="s">
        <v>308</v>
      </c>
      <c r="D44" s="581"/>
      <c r="E44" s="581"/>
      <c r="F44" s="631"/>
      <c r="G44" s="636">
        <v>0</v>
      </c>
      <c r="H44" s="581">
        <v>66</v>
      </c>
      <c r="I44" s="581">
        <v>104</v>
      </c>
      <c r="J44" s="581">
        <v>0</v>
      </c>
      <c r="K44" s="581">
        <v>0</v>
      </c>
      <c r="L44" s="581">
        <v>0</v>
      </c>
      <c r="M44" s="581">
        <v>0</v>
      </c>
      <c r="N44" s="581">
        <v>0</v>
      </c>
      <c r="O44" s="581">
        <v>0</v>
      </c>
      <c r="P44" s="581">
        <v>0</v>
      </c>
      <c r="Q44" s="581">
        <v>461</v>
      </c>
      <c r="R44" s="581">
        <v>257</v>
      </c>
      <c r="S44" s="581">
        <v>0</v>
      </c>
      <c r="T44" s="581">
        <v>0</v>
      </c>
      <c r="U44" s="581">
        <v>-187</v>
      </c>
      <c r="V44" s="581">
        <v>0</v>
      </c>
      <c r="W44" s="581">
        <v>0</v>
      </c>
      <c r="X44" s="581">
        <v>0</v>
      </c>
      <c r="Y44" s="581">
        <v>0</v>
      </c>
      <c r="Z44" s="581">
        <v>0</v>
      </c>
      <c r="AA44" s="581">
        <v>0</v>
      </c>
      <c r="AB44" s="581">
        <v>0</v>
      </c>
      <c r="AC44" s="581">
        <v>0</v>
      </c>
    </row>
    <row r="45" spans="1:29" x14ac:dyDescent="0.2">
      <c r="A45" s="581" t="s">
        <v>305</v>
      </c>
      <c r="B45" s="581" t="s">
        <v>306</v>
      </c>
      <c r="C45" s="581" t="s">
        <v>309</v>
      </c>
      <c r="D45" s="581"/>
      <c r="E45" s="581"/>
      <c r="F45" s="631"/>
      <c r="G45" s="636">
        <v>0</v>
      </c>
      <c r="H45" s="581">
        <v>3069</v>
      </c>
      <c r="I45" s="581">
        <v>796</v>
      </c>
      <c r="J45" s="581">
        <v>0</v>
      </c>
      <c r="K45" s="581">
        <v>0</v>
      </c>
      <c r="L45" s="581">
        <v>0</v>
      </c>
      <c r="M45" s="581">
        <v>0</v>
      </c>
      <c r="N45" s="581">
        <v>0</v>
      </c>
      <c r="O45" s="581">
        <v>0</v>
      </c>
      <c r="P45" s="581">
        <v>0</v>
      </c>
      <c r="Q45" s="581">
        <v>472</v>
      </c>
      <c r="R45" s="581">
        <v>-822</v>
      </c>
      <c r="S45" s="581">
        <v>0</v>
      </c>
      <c r="T45" s="581">
        <v>0</v>
      </c>
      <c r="U45" s="581">
        <v>-162</v>
      </c>
      <c r="V45" s="581">
        <v>0</v>
      </c>
      <c r="W45" s="581">
        <v>0</v>
      </c>
      <c r="X45" s="581">
        <v>0</v>
      </c>
      <c r="Y45" s="581">
        <v>0</v>
      </c>
      <c r="Z45" s="581">
        <v>0</v>
      </c>
      <c r="AA45" s="581">
        <v>0</v>
      </c>
      <c r="AB45" s="581">
        <v>0</v>
      </c>
      <c r="AC45" s="581">
        <v>0</v>
      </c>
    </row>
    <row r="46" spans="1:29" ht="13.5" thickBot="1" x14ac:dyDescent="0.25">
      <c r="A46" s="583" t="s">
        <v>305</v>
      </c>
      <c r="B46" s="583" t="s">
        <v>232</v>
      </c>
      <c r="C46" s="583" t="s">
        <v>310</v>
      </c>
      <c r="D46" s="583"/>
      <c r="E46" s="583"/>
      <c r="F46" s="632"/>
      <c r="G46" s="637">
        <v>0</v>
      </c>
      <c r="H46" s="583">
        <v>0</v>
      </c>
      <c r="I46" s="583">
        <v>0</v>
      </c>
      <c r="J46" s="583">
        <v>0</v>
      </c>
      <c r="K46" s="583">
        <v>0</v>
      </c>
      <c r="L46" s="583">
        <v>0</v>
      </c>
      <c r="M46" s="583">
        <v>0</v>
      </c>
      <c r="N46" s="583">
        <v>0</v>
      </c>
      <c r="O46" s="583">
        <v>0</v>
      </c>
      <c r="P46" s="583">
        <v>0</v>
      </c>
      <c r="Q46" s="583">
        <v>0</v>
      </c>
      <c r="R46" s="583">
        <v>0</v>
      </c>
      <c r="S46" s="583">
        <v>0</v>
      </c>
      <c r="T46" s="583">
        <v>0</v>
      </c>
      <c r="U46" s="583">
        <v>0</v>
      </c>
      <c r="V46" s="583">
        <v>0</v>
      </c>
      <c r="W46" s="583">
        <v>0</v>
      </c>
      <c r="X46" s="583">
        <v>0</v>
      </c>
      <c r="Y46" s="583">
        <v>0</v>
      </c>
      <c r="Z46" s="583">
        <v>0</v>
      </c>
      <c r="AA46" s="583">
        <v>0</v>
      </c>
      <c r="AB46" s="583">
        <v>0</v>
      </c>
      <c r="AC46" s="583">
        <v>11318</v>
      </c>
    </row>
    <row r="47" spans="1:29" x14ac:dyDescent="0.2">
      <c r="A47" s="582" t="s">
        <v>305</v>
      </c>
      <c r="B47" s="582" t="s">
        <v>239</v>
      </c>
      <c r="C47" s="582" t="s">
        <v>311</v>
      </c>
      <c r="D47" s="582"/>
      <c r="E47" s="582"/>
      <c r="F47" s="634"/>
      <c r="G47" s="639">
        <v>0</v>
      </c>
      <c r="H47" s="582">
        <v>0</v>
      </c>
      <c r="I47" s="582">
        <v>0</v>
      </c>
      <c r="J47" s="582">
        <v>0</v>
      </c>
      <c r="K47" s="582">
        <v>0</v>
      </c>
      <c r="L47" s="582">
        <v>0</v>
      </c>
      <c r="M47" s="582">
        <v>0</v>
      </c>
      <c r="N47" s="582">
        <v>0</v>
      </c>
      <c r="O47" s="582">
        <v>0</v>
      </c>
      <c r="P47" s="582">
        <v>0</v>
      </c>
      <c r="Q47" s="582">
        <v>0</v>
      </c>
      <c r="R47" s="582">
        <v>0</v>
      </c>
      <c r="S47" s="582">
        <v>0</v>
      </c>
      <c r="T47" s="582">
        <v>0</v>
      </c>
      <c r="U47" s="582">
        <v>0</v>
      </c>
      <c r="V47" s="582">
        <v>0</v>
      </c>
      <c r="W47" s="582">
        <v>0</v>
      </c>
      <c r="X47" s="582">
        <v>0</v>
      </c>
      <c r="Y47" s="582">
        <v>0</v>
      </c>
      <c r="Z47" s="582">
        <v>0</v>
      </c>
      <c r="AA47" s="582">
        <v>0</v>
      </c>
      <c r="AB47" s="582">
        <v>0</v>
      </c>
      <c r="AC47" s="582">
        <v>54445</v>
      </c>
    </row>
    <row r="48" spans="1:29" x14ac:dyDescent="0.2">
      <c r="A48" s="581" t="s">
        <v>305</v>
      </c>
      <c r="B48" s="581" t="s">
        <v>312</v>
      </c>
      <c r="C48" s="581" t="s">
        <v>311</v>
      </c>
      <c r="D48" s="581"/>
      <c r="E48" s="581"/>
      <c r="F48" s="631"/>
      <c r="G48" s="636">
        <v>0</v>
      </c>
      <c r="H48" s="581">
        <v>0</v>
      </c>
      <c r="I48" s="581">
        <v>0</v>
      </c>
      <c r="J48" s="581">
        <v>0</v>
      </c>
      <c r="K48" s="581">
        <v>0</v>
      </c>
      <c r="L48" s="581">
        <v>0</v>
      </c>
      <c r="M48" s="581">
        <v>0</v>
      </c>
      <c r="N48" s="581">
        <v>0</v>
      </c>
      <c r="O48" s="581">
        <v>0</v>
      </c>
      <c r="P48" s="581">
        <v>0</v>
      </c>
      <c r="Q48" s="581">
        <v>0</v>
      </c>
      <c r="R48" s="581">
        <v>0</v>
      </c>
      <c r="S48" s="581">
        <v>0</v>
      </c>
      <c r="T48" s="581">
        <v>0</v>
      </c>
      <c r="U48" s="581">
        <v>0</v>
      </c>
      <c r="V48" s="581">
        <v>0</v>
      </c>
      <c r="W48" s="581">
        <v>0</v>
      </c>
      <c r="X48" s="581">
        <v>0</v>
      </c>
      <c r="Y48" s="581">
        <v>0</v>
      </c>
      <c r="Z48" s="581">
        <v>0</v>
      </c>
      <c r="AA48" s="581">
        <v>0</v>
      </c>
      <c r="AB48" s="581">
        <v>0</v>
      </c>
      <c r="AC48" s="581">
        <v>3575</v>
      </c>
    </row>
    <row r="49" spans="1:29" x14ac:dyDescent="0.2">
      <c r="A49" s="581" t="s">
        <v>305</v>
      </c>
      <c r="B49" s="581" t="s">
        <v>313</v>
      </c>
      <c r="C49" s="581" t="s">
        <v>311</v>
      </c>
      <c r="D49" s="581"/>
      <c r="E49" s="581"/>
      <c r="F49" s="631"/>
      <c r="G49" s="636">
        <v>0</v>
      </c>
      <c r="H49" s="581">
        <v>0</v>
      </c>
      <c r="I49" s="581">
        <v>0</v>
      </c>
      <c r="J49" s="581">
        <v>0</v>
      </c>
      <c r="K49" s="581">
        <v>0</v>
      </c>
      <c r="L49" s="581">
        <v>0</v>
      </c>
      <c r="M49" s="581">
        <v>0</v>
      </c>
      <c r="N49" s="581">
        <v>0</v>
      </c>
      <c r="O49" s="581">
        <v>0</v>
      </c>
      <c r="P49" s="581">
        <v>0</v>
      </c>
      <c r="Q49" s="581">
        <v>0</v>
      </c>
      <c r="R49" s="581">
        <v>0</v>
      </c>
      <c r="S49" s="581">
        <v>0</v>
      </c>
      <c r="T49" s="581">
        <v>0</v>
      </c>
      <c r="U49" s="581">
        <v>0</v>
      </c>
      <c r="V49" s="581">
        <v>0</v>
      </c>
      <c r="W49" s="581">
        <v>0</v>
      </c>
      <c r="X49" s="581">
        <v>0</v>
      </c>
      <c r="Y49" s="581">
        <v>0</v>
      </c>
      <c r="Z49" s="581">
        <v>0</v>
      </c>
      <c r="AA49" s="581">
        <v>0</v>
      </c>
      <c r="AB49" s="581">
        <v>0</v>
      </c>
      <c r="AC49" s="581">
        <v>8228</v>
      </c>
    </row>
    <row r="50" spans="1:29" x14ac:dyDescent="0.2">
      <c r="A50" s="582" t="s">
        <v>305</v>
      </c>
      <c r="B50" s="582" t="s">
        <v>241</v>
      </c>
      <c r="C50" s="582" t="s">
        <v>311</v>
      </c>
      <c r="D50" s="582"/>
      <c r="E50" s="582"/>
      <c r="F50" s="634"/>
      <c r="G50" s="639">
        <v>0</v>
      </c>
      <c r="H50" s="582">
        <v>0</v>
      </c>
      <c r="I50" s="582">
        <v>0</v>
      </c>
      <c r="J50" s="582">
        <v>0</v>
      </c>
      <c r="K50" s="582">
        <v>0</v>
      </c>
      <c r="L50" s="582">
        <v>0</v>
      </c>
      <c r="M50" s="582">
        <v>0</v>
      </c>
      <c r="N50" s="582">
        <v>0</v>
      </c>
      <c r="O50" s="582">
        <v>0</v>
      </c>
      <c r="P50" s="582">
        <v>0</v>
      </c>
      <c r="Q50" s="582">
        <v>0</v>
      </c>
      <c r="R50" s="582">
        <v>0</v>
      </c>
      <c r="S50" s="582">
        <v>0</v>
      </c>
      <c r="T50" s="582">
        <v>0</v>
      </c>
      <c r="U50" s="582">
        <v>0</v>
      </c>
      <c r="V50" s="582">
        <v>0</v>
      </c>
      <c r="W50" s="582">
        <v>0</v>
      </c>
      <c r="X50" s="582">
        <v>0</v>
      </c>
      <c r="Y50" s="582">
        <v>0</v>
      </c>
      <c r="Z50" s="582">
        <v>0</v>
      </c>
      <c r="AA50" s="582">
        <v>0</v>
      </c>
      <c r="AB50" s="582">
        <v>0</v>
      </c>
      <c r="AC50" s="582">
        <v>16701</v>
      </c>
    </row>
    <row r="51" spans="1:29" ht="13.5" thickBot="1" x14ac:dyDescent="0.25">
      <c r="A51" s="583" t="s">
        <v>305</v>
      </c>
      <c r="B51" s="583" t="s">
        <v>242</v>
      </c>
      <c r="C51" s="583" t="s">
        <v>311</v>
      </c>
      <c r="D51" s="583"/>
      <c r="E51" s="583"/>
      <c r="F51" s="632"/>
      <c r="G51" s="637">
        <v>0</v>
      </c>
      <c r="H51" s="583">
        <v>0</v>
      </c>
      <c r="I51" s="583">
        <v>0</v>
      </c>
      <c r="J51" s="583">
        <v>0</v>
      </c>
      <c r="K51" s="583">
        <v>0</v>
      </c>
      <c r="L51" s="583">
        <v>0</v>
      </c>
      <c r="M51" s="583">
        <v>0</v>
      </c>
      <c r="N51" s="583">
        <v>0</v>
      </c>
      <c r="O51" s="583">
        <v>0</v>
      </c>
      <c r="P51" s="583">
        <v>0</v>
      </c>
      <c r="Q51" s="583">
        <v>0</v>
      </c>
      <c r="R51" s="583">
        <v>0</v>
      </c>
      <c r="S51" s="583">
        <v>0</v>
      </c>
      <c r="T51" s="583">
        <v>0</v>
      </c>
      <c r="U51" s="583">
        <v>0</v>
      </c>
      <c r="V51" s="583">
        <v>0</v>
      </c>
      <c r="W51" s="583">
        <v>0</v>
      </c>
      <c r="X51" s="583">
        <v>0</v>
      </c>
      <c r="Y51" s="583">
        <v>0</v>
      </c>
      <c r="Z51" s="583">
        <v>0</v>
      </c>
      <c r="AA51" s="583">
        <v>0</v>
      </c>
      <c r="AB51" s="583">
        <v>0</v>
      </c>
      <c r="AC51" s="583">
        <v>670</v>
      </c>
    </row>
    <row r="52" spans="1:29" x14ac:dyDescent="0.2">
      <c r="A52" s="582" t="s">
        <v>314</v>
      </c>
      <c r="B52" s="582" t="s">
        <v>232</v>
      </c>
      <c r="C52" s="582" t="s">
        <v>315</v>
      </c>
      <c r="D52" s="582"/>
      <c r="E52" s="582"/>
      <c r="F52" s="634"/>
      <c r="G52" s="639">
        <v>2877</v>
      </c>
      <c r="H52" s="582">
        <v>18493</v>
      </c>
      <c r="I52" s="582">
        <v>0</v>
      </c>
      <c r="J52" s="582">
        <v>0</v>
      </c>
      <c r="K52" s="582">
        <v>0</v>
      </c>
      <c r="L52" s="582">
        <v>0</v>
      </c>
      <c r="M52" s="582">
        <v>0</v>
      </c>
      <c r="N52" s="582">
        <v>0</v>
      </c>
      <c r="O52" s="582">
        <v>0</v>
      </c>
      <c r="P52" s="582">
        <v>0</v>
      </c>
      <c r="Q52" s="582">
        <v>0</v>
      </c>
      <c r="R52" s="582">
        <v>0</v>
      </c>
      <c r="S52" s="582">
        <v>0</v>
      </c>
      <c r="T52" s="582">
        <v>0</v>
      </c>
      <c r="U52" s="582">
        <v>0</v>
      </c>
      <c r="V52" s="582">
        <v>0</v>
      </c>
      <c r="W52" s="582">
        <v>0</v>
      </c>
      <c r="X52" s="582">
        <v>0</v>
      </c>
      <c r="Y52" s="582">
        <v>0</v>
      </c>
      <c r="Z52" s="582">
        <v>0</v>
      </c>
      <c r="AA52" s="582">
        <v>0</v>
      </c>
      <c r="AB52" s="582">
        <v>0</v>
      </c>
      <c r="AC52" s="582">
        <v>-6</v>
      </c>
    </row>
    <row r="53" spans="1:29" x14ac:dyDescent="0.2">
      <c r="A53" s="581" t="s">
        <v>314</v>
      </c>
      <c r="B53" s="581" t="s">
        <v>232</v>
      </c>
      <c r="C53" s="581" t="s">
        <v>316</v>
      </c>
      <c r="D53" s="581"/>
      <c r="E53" s="581"/>
      <c r="F53" s="631"/>
      <c r="G53" s="636">
        <v>0</v>
      </c>
      <c r="H53" s="581">
        <v>174</v>
      </c>
      <c r="I53" s="581">
        <v>0</v>
      </c>
      <c r="J53" s="581">
        <v>0</v>
      </c>
      <c r="K53" s="581">
        <v>0</v>
      </c>
      <c r="L53" s="581">
        <v>0</v>
      </c>
      <c r="M53" s="581">
        <v>0</v>
      </c>
      <c r="N53" s="581">
        <v>0</v>
      </c>
      <c r="O53" s="581">
        <v>0</v>
      </c>
      <c r="P53" s="581">
        <v>0</v>
      </c>
      <c r="Q53" s="581">
        <v>0</v>
      </c>
      <c r="R53" s="581">
        <v>0</v>
      </c>
      <c r="S53" s="581">
        <v>0</v>
      </c>
      <c r="T53" s="581">
        <v>0</v>
      </c>
      <c r="U53" s="581">
        <v>0</v>
      </c>
      <c r="V53" s="581">
        <v>0</v>
      </c>
      <c r="W53" s="581">
        <v>0</v>
      </c>
      <c r="X53" s="581">
        <v>0</v>
      </c>
      <c r="Y53" s="581">
        <v>0</v>
      </c>
      <c r="Z53" s="581">
        <v>0</v>
      </c>
      <c r="AA53" s="581">
        <v>0</v>
      </c>
      <c r="AB53" s="581">
        <v>0</v>
      </c>
      <c r="AC53" s="581">
        <v>0</v>
      </c>
    </row>
    <row r="54" spans="1:29" x14ac:dyDescent="0.2">
      <c r="A54" s="581" t="s">
        <v>314</v>
      </c>
      <c r="B54" s="581" t="s">
        <v>232</v>
      </c>
      <c r="C54" s="581" t="s">
        <v>317</v>
      </c>
      <c r="D54" s="581"/>
      <c r="E54" s="581"/>
      <c r="F54" s="631"/>
      <c r="G54" s="636">
        <v>27</v>
      </c>
      <c r="H54" s="581">
        <v>11357</v>
      </c>
      <c r="I54" s="581">
        <v>0</v>
      </c>
      <c r="J54" s="581">
        <v>0</v>
      </c>
      <c r="K54" s="581">
        <v>0</v>
      </c>
      <c r="L54" s="581">
        <v>0</v>
      </c>
      <c r="M54" s="581">
        <v>0</v>
      </c>
      <c r="N54" s="581">
        <v>0</v>
      </c>
      <c r="O54" s="581">
        <v>0</v>
      </c>
      <c r="P54" s="581">
        <v>0</v>
      </c>
      <c r="Q54" s="581">
        <v>0</v>
      </c>
      <c r="R54" s="581">
        <v>0</v>
      </c>
      <c r="S54" s="581">
        <v>0</v>
      </c>
      <c r="T54" s="581">
        <v>0</v>
      </c>
      <c r="U54" s="581">
        <v>0</v>
      </c>
      <c r="V54" s="581">
        <v>0</v>
      </c>
      <c r="W54" s="581">
        <v>0</v>
      </c>
      <c r="X54" s="581">
        <v>0</v>
      </c>
      <c r="Y54" s="581">
        <v>0</v>
      </c>
      <c r="Z54" s="581">
        <v>0</v>
      </c>
      <c r="AA54" s="581">
        <v>0</v>
      </c>
      <c r="AB54" s="581">
        <v>0</v>
      </c>
      <c r="AC54" s="581">
        <v>-67</v>
      </c>
    </row>
    <row r="55" spans="1:29" ht="13.5" thickBot="1" x14ac:dyDescent="0.25">
      <c r="A55" s="583" t="s">
        <v>314</v>
      </c>
      <c r="B55" s="583" t="s">
        <v>265</v>
      </c>
      <c r="C55" s="583" t="s">
        <v>318</v>
      </c>
      <c r="D55" s="583"/>
      <c r="E55" s="583"/>
      <c r="F55" s="632"/>
      <c r="G55" s="637">
        <v>55</v>
      </c>
      <c r="H55" s="583">
        <v>175</v>
      </c>
      <c r="I55" s="583">
        <v>0</v>
      </c>
      <c r="J55" s="583">
        <v>0</v>
      </c>
      <c r="K55" s="583">
        <v>0</v>
      </c>
      <c r="L55" s="583">
        <v>0</v>
      </c>
      <c r="M55" s="583">
        <v>0</v>
      </c>
      <c r="N55" s="583">
        <v>0</v>
      </c>
      <c r="O55" s="583">
        <v>0</v>
      </c>
      <c r="P55" s="583">
        <v>0</v>
      </c>
      <c r="Q55" s="583">
        <v>0</v>
      </c>
      <c r="R55" s="583">
        <v>0</v>
      </c>
      <c r="S55" s="583">
        <v>0</v>
      </c>
      <c r="T55" s="583">
        <v>0</v>
      </c>
      <c r="U55" s="583">
        <v>0</v>
      </c>
      <c r="V55" s="583">
        <v>0</v>
      </c>
      <c r="W55" s="583">
        <v>0</v>
      </c>
      <c r="X55" s="583">
        <v>0</v>
      </c>
      <c r="Y55" s="583">
        <v>0</v>
      </c>
      <c r="Z55" s="583">
        <v>0</v>
      </c>
      <c r="AA55" s="583">
        <v>0</v>
      </c>
      <c r="AB55" s="583">
        <v>0</v>
      </c>
      <c r="AC55" s="583">
        <v>0</v>
      </c>
    </row>
    <row r="56" spans="1:29" x14ac:dyDescent="0.2">
      <c r="A56" s="582" t="s">
        <v>319</v>
      </c>
      <c r="B56" s="582" t="s">
        <v>239</v>
      </c>
      <c r="C56" s="582" t="s">
        <v>274</v>
      </c>
      <c r="D56" s="582"/>
      <c r="E56" s="582"/>
      <c r="F56" s="634"/>
      <c r="G56" s="639">
        <v>0</v>
      </c>
      <c r="H56" s="582">
        <v>193</v>
      </c>
      <c r="I56" s="582">
        <v>53330</v>
      </c>
      <c r="J56" s="582">
        <v>0</v>
      </c>
      <c r="K56" s="582">
        <v>0</v>
      </c>
      <c r="L56" s="582">
        <v>0</v>
      </c>
      <c r="M56" s="582">
        <v>0</v>
      </c>
      <c r="N56" s="582">
        <v>0</v>
      </c>
      <c r="O56" s="582">
        <v>0</v>
      </c>
      <c r="P56" s="582">
        <v>11293</v>
      </c>
      <c r="Q56" s="582">
        <v>6875</v>
      </c>
      <c r="R56" s="582">
        <v>18</v>
      </c>
      <c r="S56" s="582">
        <v>0</v>
      </c>
      <c r="T56" s="582">
        <v>0</v>
      </c>
      <c r="U56" s="582">
        <v>-206</v>
      </c>
      <c r="V56" s="582">
        <v>0</v>
      </c>
      <c r="W56" s="582">
        <v>0</v>
      </c>
      <c r="X56" s="582">
        <v>0</v>
      </c>
      <c r="Y56" s="582">
        <v>0</v>
      </c>
      <c r="Z56" s="582">
        <v>0</v>
      </c>
      <c r="AA56" s="582">
        <v>856</v>
      </c>
      <c r="AB56" s="582">
        <v>-50</v>
      </c>
      <c r="AC56" s="582">
        <v>-851</v>
      </c>
    </row>
    <row r="57" spans="1:29" x14ac:dyDescent="0.2">
      <c r="A57" s="581" t="s">
        <v>319</v>
      </c>
      <c r="B57" s="581" t="s">
        <v>312</v>
      </c>
      <c r="C57" s="581" t="s">
        <v>274</v>
      </c>
      <c r="D57" s="581"/>
      <c r="E57" s="581"/>
      <c r="F57" s="631"/>
      <c r="G57" s="636">
        <v>0</v>
      </c>
      <c r="H57" s="581">
        <v>6</v>
      </c>
      <c r="I57" s="581">
        <v>2423</v>
      </c>
      <c r="J57" s="581">
        <v>0</v>
      </c>
      <c r="K57" s="581">
        <v>0</v>
      </c>
      <c r="L57" s="581">
        <v>0</v>
      </c>
      <c r="M57" s="581">
        <v>0</v>
      </c>
      <c r="N57" s="581">
        <v>0</v>
      </c>
      <c r="O57" s="581">
        <v>0</v>
      </c>
      <c r="P57" s="581">
        <v>486</v>
      </c>
      <c r="Q57" s="581">
        <v>49</v>
      </c>
      <c r="R57" s="581">
        <v>-45</v>
      </c>
      <c r="S57" s="581">
        <v>0</v>
      </c>
      <c r="T57" s="581">
        <v>0</v>
      </c>
      <c r="U57" s="581">
        <v>0</v>
      </c>
      <c r="V57" s="581">
        <v>0</v>
      </c>
      <c r="W57" s="581">
        <v>0</v>
      </c>
      <c r="X57" s="581">
        <v>0</v>
      </c>
      <c r="Y57" s="581">
        <v>0</v>
      </c>
      <c r="Z57" s="581">
        <v>0</v>
      </c>
      <c r="AA57" s="581">
        <v>0</v>
      </c>
      <c r="AB57" s="581">
        <v>0</v>
      </c>
      <c r="AC57" s="581">
        <v>4</v>
      </c>
    </row>
    <row r="58" spans="1:29" x14ac:dyDescent="0.2">
      <c r="A58" s="581" t="s">
        <v>319</v>
      </c>
      <c r="B58" s="581" t="s">
        <v>313</v>
      </c>
      <c r="C58" s="581" t="s">
        <v>274</v>
      </c>
      <c r="D58" s="581"/>
      <c r="E58" s="581"/>
      <c r="F58" s="631"/>
      <c r="G58" s="636">
        <v>2592</v>
      </c>
      <c r="H58" s="581">
        <v>4552</v>
      </c>
      <c r="I58" s="581">
        <v>21168</v>
      </c>
      <c r="J58" s="581">
        <v>0</v>
      </c>
      <c r="K58" s="581">
        <v>0</v>
      </c>
      <c r="L58" s="581">
        <v>0</v>
      </c>
      <c r="M58" s="581">
        <v>0</v>
      </c>
      <c r="N58" s="581">
        <v>0</v>
      </c>
      <c r="O58" s="581">
        <v>0</v>
      </c>
      <c r="P58" s="581">
        <v>48</v>
      </c>
      <c r="Q58" s="581">
        <v>389</v>
      </c>
      <c r="R58" s="581">
        <v>80</v>
      </c>
      <c r="S58" s="581">
        <v>0</v>
      </c>
      <c r="T58" s="581">
        <v>0</v>
      </c>
      <c r="U58" s="581">
        <v>83</v>
      </c>
      <c r="V58" s="581">
        <v>0</v>
      </c>
      <c r="W58" s="581">
        <v>0</v>
      </c>
      <c r="X58" s="581">
        <v>0</v>
      </c>
      <c r="Y58" s="581">
        <v>0</v>
      </c>
      <c r="Z58" s="581">
        <v>0</v>
      </c>
      <c r="AA58" s="581">
        <v>0</v>
      </c>
      <c r="AB58" s="581">
        <v>29</v>
      </c>
      <c r="AC58" s="581">
        <v>1</v>
      </c>
    </row>
    <row r="59" spans="1:29" x14ac:dyDescent="0.2">
      <c r="A59" s="581" t="s">
        <v>319</v>
      </c>
      <c r="B59" s="581" t="s">
        <v>241</v>
      </c>
      <c r="C59" s="581" t="s">
        <v>274</v>
      </c>
      <c r="D59" s="581"/>
      <c r="E59" s="581"/>
      <c r="F59" s="631"/>
      <c r="G59" s="636">
        <v>0</v>
      </c>
      <c r="H59" s="581">
        <v>58</v>
      </c>
      <c r="I59" s="581">
        <v>309</v>
      </c>
      <c r="J59" s="581">
        <v>0</v>
      </c>
      <c r="K59" s="581">
        <v>0</v>
      </c>
      <c r="L59" s="581">
        <v>0</v>
      </c>
      <c r="M59" s="581">
        <v>0</v>
      </c>
      <c r="N59" s="581">
        <v>0</v>
      </c>
      <c r="O59" s="581">
        <v>0</v>
      </c>
      <c r="P59" s="581">
        <v>149</v>
      </c>
      <c r="Q59" s="581">
        <v>579</v>
      </c>
      <c r="R59" s="581">
        <v>-193</v>
      </c>
      <c r="S59" s="581">
        <v>0</v>
      </c>
      <c r="T59" s="581">
        <v>0</v>
      </c>
      <c r="U59" s="581">
        <v>92</v>
      </c>
      <c r="V59" s="581">
        <v>0</v>
      </c>
      <c r="W59" s="581">
        <v>0</v>
      </c>
      <c r="X59" s="581">
        <v>0</v>
      </c>
      <c r="Y59" s="581">
        <v>0</v>
      </c>
      <c r="Z59" s="581">
        <v>0</v>
      </c>
      <c r="AA59" s="581">
        <v>435</v>
      </c>
      <c r="AB59" s="581">
        <v>0</v>
      </c>
      <c r="AC59" s="581">
        <v>4</v>
      </c>
    </row>
    <row r="60" spans="1:29" ht="13.5" thickBot="1" x14ac:dyDescent="0.25">
      <c r="A60" s="583" t="s">
        <v>319</v>
      </c>
      <c r="B60" s="583" t="s">
        <v>242</v>
      </c>
      <c r="C60" s="583" t="s">
        <v>274</v>
      </c>
      <c r="D60" s="583"/>
      <c r="E60" s="583"/>
      <c r="F60" s="632"/>
      <c r="G60" s="637">
        <v>0</v>
      </c>
      <c r="H60" s="583">
        <v>0</v>
      </c>
      <c r="I60" s="583">
        <v>3121</v>
      </c>
      <c r="J60" s="583">
        <v>0</v>
      </c>
      <c r="K60" s="583">
        <v>0</v>
      </c>
      <c r="L60" s="583">
        <v>0</v>
      </c>
      <c r="M60" s="583">
        <v>0</v>
      </c>
      <c r="N60" s="583">
        <v>0</v>
      </c>
      <c r="O60" s="583">
        <v>0</v>
      </c>
      <c r="P60" s="583">
        <v>534</v>
      </c>
      <c r="Q60" s="583">
        <v>138</v>
      </c>
      <c r="R60" s="583">
        <v>0</v>
      </c>
      <c r="S60" s="583">
        <v>0</v>
      </c>
      <c r="T60" s="583">
        <v>0</v>
      </c>
      <c r="U60" s="583">
        <v>0</v>
      </c>
      <c r="V60" s="583">
        <v>0</v>
      </c>
      <c r="W60" s="583">
        <v>0</v>
      </c>
      <c r="X60" s="583">
        <v>0</v>
      </c>
      <c r="Y60" s="583">
        <v>0</v>
      </c>
      <c r="Z60" s="583">
        <v>0</v>
      </c>
      <c r="AA60" s="583">
        <v>0</v>
      </c>
      <c r="AB60" s="583">
        <v>44</v>
      </c>
      <c r="AC60" s="583">
        <v>40</v>
      </c>
    </row>
    <row r="61" spans="1:29" ht="13.5" thickBot="1" x14ac:dyDescent="0.25">
      <c r="A61" s="646"/>
      <c r="B61" s="646"/>
      <c r="C61" s="646"/>
      <c r="D61" s="646"/>
      <c r="E61" s="646"/>
      <c r="F61" s="648"/>
      <c r="G61" s="649" t="s">
        <v>237</v>
      </c>
      <c r="H61" s="646" t="s">
        <v>237</v>
      </c>
      <c r="I61" s="646" t="s">
        <v>237</v>
      </c>
      <c r="J61" s="646" t="s">
        <v>237</v>
      </c>
      <c r="K61" s="646" t="s">
        <v>237</v>
      </c>
      <c r="L61" s="646" t="s">
        <v>237</v>
      </c>
      <c r="M61" s="646" t="s">
        <v>237</v>
      </c>
      <c r="N61" s="646" t="s">
        <v>237</v>
      </c>
      <c r="O61" s="646" t="s">
        <v>237</v>
      </c>
      <c r="P61" s="646" t="s">
        <v>237</v>
      </c>
      <c r="Q61" s="646" t="s">
        <v>237</v>
      </c>
      <c r="R61" s="646" t="s">
        <v>237</v>
      </c>
      <c r="S61" s="646" t="s">
        <v>237</v>
      </c>
      <c r="T61" s="646" t="s">
        <v>237</v>
      </c>
      <c r="U61" s="646" t="s">
        <v>237</v>
      </c>
      <c r="V61" s="646" t="s">
        <v>237</v>
      </c>
      <c r="W61" s="646" t="s">
        <v>237</v>
      </c>
      <c r="X61" s="646" t="s">
        <v>237</v>
      </c>
      <c r="Y61" s="646" t="s">
        <v>237</v>
      </c>
      <c r="Z61" s="646" t="s">
        <v>237</v>
      </c>
      <c r="AA61" s="646" t="s">
        <v>237</v>
      </c>
      <c r="AB61" s="646" t="s">
        <v>237</v>
      </c>
      <c r="AC61" s="646" t="s">
        <v>237</v>
      </c>
    </row>
    <row r="62" spans="1:29" x14ac:dyDescent="0.2">
      <c r="A62" s="582" t="s">
        <v>273</v>
      </c>
      <c r="B62" s="582" t="s">
        <v>265</v>
      </c>
      <c r="C62" s="582" t="s">
        <v>274</v>
      </c>
      <c r="D62" s="582"/>
      <c r="E62" s="582"/>
      <c r="F62" s="634" t="s">
        <v>60</v>
      </c>
      <c r="G62" s="639">
        <v>0</v>
      </c>
      <c r="H62" s="582">
        <v>0</v>
      </c>
      <c r="I62" s="582">
        <v>640</v>
      </c>
      <c r="J62" s="582">
        <v>0</v>
      </c>
      <c r="K62" s="582">
        <v>0</v>
      </c>
      <c r="L62" s="582">
        <v>0</v>
      </c>
      <c r="M62" s="582">
        <v>0</v>
      </c>
      <c r="N62" s="582">
        <v>0</v>
      </c>
      <c r="O62" s="582">
        <v>0</v>
      </c>
      <c r="P62" s="582">
        <v>0</v>
      </c>
      <c r="Q62" s="582">
        <v>0</v>
      </c>
      <c r="R62" s="582">
        <v>0</v>
      </c>
      <c r="S62" s="582">
        <v>0</v>
      </c>
      <c r="T62" s="582">
        <v>0</v>
      </c>
      <c r="U62" s="582">
        <v>0</v>
      </c>
      <c r="V62" s="582">
        <v>0</v>
      </c>
      <c r="W62" s="582">
        <v>0</v>
      </c>
      <c r="X62" s="582">
        <v>0</v>
      </c>
      <c r="Y62" s="582">
        <v>0</v>
      </c>
      <c r="Z62" s="582">
        <v>0</v>
      </c>
      <c r="AA62" s="582">
        <v>0</v>
      </c>
      <c r="AB62" s="582">
        <v>0</v>
      </c>
      <c r="AC62" s="582">
        <v>0</v>
      </c>
    </row>
    <row r="63" spans="1:29" x14ac:dyDescent="0.2">
      <c r="A63" s="581" t="s">
        <v>273</v>
      </c>
      <c r="B63" s="581" t="s">
        <v>265</v>
      </c>
      <c r="C63" s="581" t="s">
        <v>274</v>
      </c>
      <c r="D63" s="581"/>
      <c r="E63" s="581"/>
      <c r="F63" s="631" t="s">
        <v>62</v>
      </c>
      <c r="G63" s="636">
        <v>0</v>
      </c>
      <c r="H63" s="581">
        <v>0</v>
      </c>
      <c r="I63" s="581">
        <v>624</v>
      </c>
      <c r="J63" s="581">
        <v>0</v>
      </c>
      <c r="K63" s="581">
        <v>0</v>
      </c>
      <c r="L63" s="581">
        <v>0</v>
      </c>
      <c r="M63" s="581">
        <v>0</v>
      </c>
      <c r="N63" s="581">
        <v>0</v>
      </c>
      <c r="O63" s="581">
        <v>0</v>
      </c>
      <c r="P63" s="581">
        <v>0</v>
      </c>
      <c r="Q63" s="581">
        <v>0</v>
      </c>
      <c r="R63" s="581">
        <v>0</v>
      </c>
      <c r="S63" s="581">
        <v>0</v>
      </c>
      <c r="T63" s="581">
        <v>0</v>
      </c>
      <c r="U63" s="581">
        <v>0</v>
      </c>
      <c r="V63" s="581">
        <v>0</v>
      </c>
      <c r="W63" s="581">
        <v>0</v>
      </c>
      <c r="X63" s="581">
        <v>0</v>
      </c>
      <c r="Y63" s="581">
        <v>0</v>
      </c>
      <c r="Z63" s="581">
        <v>0</v>
      </c>
      <c r="AA63" s="581">
        <v>0</v>
      </c>
      <c r="AB63" s="581">
        <v>0</v>
      </c>
      <c r="AC63" s="581">
        <v>0</v>
      </c>
    </row>
    <row r="64" spans="1:29" x14ac:dyDescent="0.2">
      <c r="A64" s="581" t="s">
        <v>273</v>
      </c>
      <c r="B64" s="581" t="s">
        <v>265</v>
      </c>
      <c r="C64" s="581" t="s">
        <v>275</v>
      </c>
      <c r="D64" s="581"/>
      <c r="E64" s="581"/>
      <c r="F64" s="631" t="s">
        <v>60</v>
      </c>
      <c r="G64" s="636">
        <v>0</v>
      </c>
      <c r="H64" s="581">
        <v>0</v>
      </c>
      <c r="I64" s="581">
        <v>796</v>
      </c>
      <c r="J64" s="581">
        <v>0</v>
      </c>
      <c r="K64" s="581">
        <v>0</v>
      </c>
      <c r="L64" s="581">
        <v>0</v>
      </c>
      <c r="M64" s="581">
        <v>0</v>
      </c>
      <c r="N64" s="581">
        <v>0</v>
      </c>
      <c r="O64" s="581">
        <v>0</v>
      </c>
      <c r="P64" s="581">
        <v>0</v>
      </c>
      <c r="Q64" s="581">
        <v>0</v>
      </c>
      <c r="R64" s="581">
        <v>0</v>
      </c>
      <c r="S64" s="581">
        <v>0</v>
      </c>
      <c r="T64" s="581">
        <v>0</v>
      </c>
      <c r="U64" s="581">
        <v>0</v>
      </c>
      <c r="V64" s="581">
        <v>0</v>
      </c>
      <c r="W64" s="581">
        <v>0</v>
      </c>
      <c r="X64" s="581">
        <v>0</v>
      </c>
      <c r="Y64" s="581">
        <v>0</v>
      </c>
      <c r="Z64" s="581">
        <v>0</v>
      </c>
      <c r="AA64" s="581">
        <v>0</v>
      </c>
      <c r="AB64" s="581">
        <v>0</v>
      </c>
      <c r="AC64" s="581">
        <v>0</v>
      </c>
    </row>
    <row r="65" spans="1:29" x14ac:dyDescent="0.2">
      <c r="A65" s="581" t="s">
        <v>273</v>
      </c>
      <c r="B65" s="581" t="s">
        <v>265</v>
      </c>
      <c r="C65" s="581" t="s">
        <v>276</v>
      </c>
      <c r="D65" s="581"/>
      <c r="E65" s="581"/>
      <c r="F65" s="631" t="s">
        <v>60</v>
      </c>
      <c r="G65" s="636">
        <v>3388</v>
      </c>
      <c r="H65" s="581">
        <v>0</v>
      </c>
      <c r="I65" s="581">
        <v>0</v>
      </c>
      <c r="J65" s="581">
        <v>0</v>
      </c>
      <c r="K65" s="581">
        <v>0</v>
      </c>
      <c r="L65" s="581">
        <v>0</v>
      </c>
      <c r="M65" s="581">
        <v>0</v>
      </c>
      <c r="N65" s="581">
        <v>0</v>
      </c>
      <c r="O65" s="581">
        <v>0</v>
      </c>
      <c r="P65" s="581">
        <v>0</v>
      </c>
      <c r="Q65" s="581">
        <v>0</v>
      </c>
      <c r="R65" s="581">
        <v>0</v>
      </c>
      <c r="S65" s="581">
        <v>285</v>
      </c>
      <c r="T65" s="581">
        <v>0</v>
      </c>
      <c r="U65" s="581">
        <v>0</v>
      </c>
      <c r="V65" s="581">
        <v>0</v>
      </c>
      <c r="W65" s="581">
        <v>0</v>
      </c>
      <c r="X65" s="581">
        <v>0</v>
      </c>
      <c r="Y65" s="581">
        <v>0</v>
      </c>
      <c r="Z65" s="581">
        <v>0</v>
      </c>
      <c r="AA65" s="581">
        <v>0</v>
      </c>
      <c r="AB65" s="581">
        <v>0</v>
      </c>
      <c r="AC65" s="581">
        <v>0</v>
      </c>
    </row>
    <row r="66" spans="1:29" x14ac:dyDescent="0.2">
      <c r="A66" s="581" t="s">
        <v>273</v>
      </c>
      <c r="B66" s="581" t="s">
        <v>265</v>
      </c>
      <c r="C66" s="581" t="s">
        <v>276</v>
      </c>
      <c r="D66" s="581"/>
      <c r="E66" s="581"/>
      <c r="F66" s="631" t="s">
        <v>62</v>
      </c>
      <c r="G66" s="636">
        <v>4466</v>
      </c>
      <c r="H66" s="581">
        <v>0</v>
      </c>
      <c r="I66" s="581">
        <v>0</v>
      </c>
      <c r="J66" s="581">
        <v>0</v>
      </c>
      <c r="K66" s="581">
        <v>0</v>
      </c>
      <c r="L66" s="581">
        <v>0</v>
      </c>
      <c r="M66" s="581">
        <v>0</v>
      </c>
      <c r="N66" s="581">
        <v>0</v>
      </c>
      <c r="O66" s="581">
        <v>0</v>
      </c>
      <c r="P66" s="581">
        <v>0</v>
      </c>
      <c r="Q66" s="581">
        <v>0</v>
      </c>
      <c r="R66" s="581">
        <v>0</v>
      </c>
      <c r="S66" s="581">
        <v>-10</v>
      </c>
      <c r="T66" s="581">
        <v>0</v>
      </c>
      <c r="U66" s="581">
        <v>0</v>
      </c>
      <c r="V66" s="581">
        <v>0</v>
      </c>
      <c r="W66" s="581">
        <v>0</v>
      </c>
      <c r="X66" s="581">
        <v>0</v>
      </c>
      <c r="Y66" s="581">
        <v>0</v>
      </c>
      <c r="Z66" s="581">
        <v>0</v>
      </c>
      <c r="AA66" s="581">
        <v>0</v>
      </c>
      <c r="AB66" s="581">
        <v>0</v>
      </c>
      <c r="AC66" s="581">
        <v>0</v>
      </c>
    </row>
    <row r="67" spans="1:29" x14ac:dyDescent="0.2">
      <c r="A67" s="581" t="s">
        <v>273</v>
      </c>
      <c r="B67" s="581" t="s">
        <v>265</v>
      </c>
      <c r="C67" s="581" t="s">
        <v>277</v>
      </c>
      <c r="D67" s="581"/>
      <c r="E67" s="581"/>
      <c r="F67" s="631" t="s">
        <v>60</v>
      </c>
      <c r="G67" s="636">
        <v>10146</v>
      </c>
      <c r="H67" s="581">
        <v>0</v>
      </c>
      <c r="I67" s="581">
        <v>0</v>
      </c>
      <c r="J67" s="581">
        <v>0</v>
      </c>
      <c r="K67" s="581">
        <v>0</v>
      </c>
      <c r="L67" s="581">
        <v>0</v>
      </c>
      <c r="M67" s="581">
        <v>0</v>
      </c>
      <c r="N67" s="581">
        <v>0</v>
      </c>
      <c r="O67" s="581">
        <v>0</v>
      </c>
      <c r="P67" s="581">
        <v>0</v>
      </c>
      <c r="Q67" s="581">
        <v>0</v>
      </c>
      <c r="R67" s="581">
        <v>0</v>
      </c>
      <c r="S67" s="581">
        <v>0</v>
      </c>
      <c r="T67" s="581">
        <v>0</v>
      </c>
      <c r="U67" s="581">
        <v>0</v>
      </c>
      <c r="V67" s="581">
        <v>0</v>
      </c>
      <c r="W67" s="581">
        <v>0</v>
      </c>
      <c r="X67" s="581">
        <v>0</v>
      </c>
      <c r="Y67" s="581">
        <v>0</v>
      </c>
      <c r="Z67" s="581">
        <v>0</v>
      </c>
      <c r="AA67" s="581">
        <v>0</v>
      </c>
      <c r="AB67" s="581">
        <v>0</v>
      </c>
      <c r="AC67" s="581">
        <v>0</v>
      </c>
    </row>
    <row r="68" spans="1:29" x14ac:dyDescent="0.2">
      <c r="A68" s="581" t="s">
        <v>273</v>
      </c>
      <c r="B68" s="581" t="s">
        <v>265</v>
      </c>
      <c r="C68" s="581" t="s">
        <v>277</v>
      </c>
      <c r="D68" s="581"/>
      <c r="E68" s="581"/>
      <c r="F68" s="631" t="s">
        <v>62</v>
      </c>
      <c r="G68" s="636">
        <v>12322</v>
      </c>
      <c r="H68" s="581">
        <v>0</v>
      </c>
      <c r="I68" s="581">
        <v>0</v>
      </c>
      <c r="J68" s="581">
        <v>0</v>
      </c>
      <c r="K68" s="581">
        <v>0</v>
      </c>
      <c r="L68" s="581">
        <v>0</v>
      </c>
      <c r="M68" s="581">
        <v>0</v>
      </c>
      <c r="N68" s="581">
        <v>0</v>
      </c>
      <c r="O68" s="581">
        <v>0</v>
      </c>
      <c r="P68" s="581">
        <v>0</v>
      </c>
      <c r="Q68" s="581">
        <v>0</v>
      </c>
      <c r="R68" s="581">
        <v>0</v>
      </c>
      <c r="S68" s="581">
        <v>0</v>
      </c>
      <c r="T68" s="581">
        <v>0</v>
      </c>
      <c r="U68" s="581">
        <v>0</v>
      </c>
      <c r="V68" s="581">
        <v>0</v>
      </c>
      <c r="W68" s="581">
        <v>0</v>
      </c>
      <c r="X68" s="581">
        <v>0</v>
      </c>
      <c r="Y68" s="581">
        <v>0</v>
      </c>
      <c r="Z68" s="581">
        <v>0</v>
      </c>
      <c r="AA68" s="581">
        <v>0</v>
      </c>
      <c r="AB68" s="581">
        <v>0</v>
      </c>
      <c r="AC68" s="581">
        <v>0</v>
      </c>
    </row>
    <row r="69" spans="1:29" x14ac:dyDescent="0.2">
      <c r="A69" s="581" t="s">
        <v>273</v>
      </c>
      <c r="B69" s="581" t="s">
        <v>265</v>
      </c>
      <c r="C69" s="581" t="s">
        <v>278</v>
      </c>
      <c r="D69" s="581"/>
      <c r="E69" s="581"/>
      <c r="F69" s="631" t="s">
        <v>60</v>
      </c>
      <c r="G69" s="636">
        <v>121</v>
      </c>
      <c r="H69" s="581">
        <v>0</v>
      </c>
      <c r="I69" s="581">
        <v>0</v>
      </c>
      <c r="J69" s="581">
        <v>0</v>
      </c>
      <c r="K69" s="581">
        <v>0</v>
      </c>
      <c r="L69" s="581">
        <v>0</v>
      </c>
      <c r="M69" s="581">
        <v>0</v>
      </c>
      <c r="N69" s="581">
        <v>0</v>
      </c>
      <c r="O69" s="581">
        <v>0</v>
      </c>
      <c r="P69" s="581">
        <v>0</v>
      </c>
      <c r="Q69" s="581">
        <v>0</v>
      </c>
      <c r="R69" s="581">
        <v>0</v>
      </c>
      <c r="S69" s="581">
        <v>0</v>
      </c>
      <c r="T69" s="581">
        <v>0</v>
      </c>
      <c r="U69" s="581">
        <v>0</v>
      </c>
      <c r="V69" s="581">
        <v>0</v>
      </c>
      <c r="W69" s="581">
        <v>0</v>
      </c>
      <c r="X69" s="581">
        <v>0</v>
      </c>
      <c r="Y69" s="581">
        <v>0</v>
      </c>
      <c r="Z69" s="581">
        <v>0</v>
      </c>
      <c r="AA69" s="581">
        <v>0</v>
      </c>
      <c r="AB69" s="581">
        <v>0</v>
      </c>
      <c r="AC69" s="581">
        <v>0</v>
      </c>
    </row>
    <row r="70" spans="1:29" x14ac:dyDescent="0.2">
      <c r="A70" s="581" t="s">
        <v>273</v>
      </c>
      <c r="B70" s="581" t="s">
        <v>265</v>
      </c>
      <c r="C70" s="581" t="s">
        <v>278</v>
      </c>
      <c r="D70" s="581"/>
      <c r="E70" s="581"/>
      <c r="F70" s="631" t="s">
        <v>62</v>
      </c>
      <c r="G70" s="636">
        <v>-1587</v>
      </c>
      <c r="H70" s="581">
        <v>0</v>
      </c>
      <c r="I70" s="581">
        <v>0</v>
      </c>
      <c r="J70" s="581">
        <v>0</v>
      </c>
      <c r="K70" s="581">
        <v>0</v>
      </c>
      <c r="L70" s="581">
        <v>0</v>
      </c>
      <c r="M70" s="581">
        <v>0</v>
      </c>
      <c r="N70" s="581">
        <v>0</v>
      </c>
      <c r="O70" s="581">
        <v>0</v>
      </c>
      <c r="P70" s="581">
        <v>0</v>
      </c>
      <c r="Q70" s="581">
        <v>0</v>
      </c>
      <c r="R70" s="581">
        <v>0</v>
      </c>
      <c r="S70" s="581">
        <v>0</v>
      </c>
      <c r="T70" s="581">
        <v>0</v>
      </c>
      <c r="U70" s="581">
        <v>0</v>
      </c>
      <c r="V70" s="581">
        <v>0</v>
      </c>
      <c r="W70" s="581">
        <v>0</v>
      </c>
      <c r="X70" s="581">
        <v>0</v>
      </c>
      <c r="Y70" s="581">
        <v>0</v>
      </c>
      <c r="Z70" s="581">
        <v>0</v>
      </c>
      <c r="AA70" s="581">
        <v>0</v>
      </c>
      <c r="AB70" s="581">
        <v>0</v>
      </c>
      <c r="AC70" s="581">
        <v>0</v>
      </c>
    </row>
    <row r="71" spans="1:29" x14ac:dyDescent="0.2">
      <c r="A71" s="581" t="s">
        <v>273</v>
      </c>
      <c r="B71" s="581" t="s">
        <v>265</v>
      </c>
      <c r="C71" s="581" t="s">
        <v>279</v>
      </c>
      <c r="D71" s="581"/>
      <c r="E71" s="581"/>
      <c r="F71" s="631" t="s">
        <v>60</v>
      </c>
      <c r="G71" s="636">
        <v>1834</v>
      </c>
      <c r="H71" s="581">
        <v>0</v>
      </c>
      <c r="I71" s="581">
        <v>0</v>
      </c>
      <c r="J71" s="581">
        <v>0</v>
      </c>
      <c r="K71" s="581">
        <v>0</v>
      </c>
      <c r="L71" s="581">
        <v>0</v>
      </c>
      <c r="M71" s="581">
        <v>0</v>
      </c>
      <c r="N71" s="581">
        <v>0</v>
      </c>
      <c r="O71" s="581">
        <v>0</v>
      </c>
      <c r="P71" s="581">
        <v>0</v>
      </c>
      <c r="Q71" s="581">
        <v>107</v>
      </c>
      <c r="R71" s="581">
        <v>0</v>
      </c>
      <c r="S71" s="581">
        <v>0</v>
      </c>
      <c r="T71" s="581">
        <v>0</v>
      </c>
      <c r="U71" s="581">
        <v>0</v>
      </c>
      <c r="V71" s="581">
        <v>0</v>
      </c>
      <c r="W71" s="581">
        <v>0</v>
      </c>
      <c r="X71" s="581">
        <v>0</v>
      </c>
      <c r="Y71" s="581">
        <v>0</v>
      </c>
      <c r="Z71" s="581">
        <v>0</v>
      </c>
      <c r="AA71" s="581">
        <v>0</v>
      </c>
      <c r="AB71" s="581">
        <v>0</v>
      </c>
      <c r="AC71" s="581">
        <v>0</v>
      </c>
    </row>
    <row r="72" spans="1:29" x14ac:dyDescent="0.2">
      <c r="A72" s="581" t="s">
        <v>273</v>
      </c>
      <c r="B72" s="581" t="s">
        <v>265</v>
      </c>
      <c r="C72" s="581" t="s">
        <v>279</v>
      </c>
      <c r="D72" s="581"/>
      <c r="E72" s="581"/>
      <c r="F72" s="631" t="s">
        <v>62</v>
      </c>
      <c r="G72" s="636">
        <v>334</v>
      </c>
      <c r="H72" s="581">
        <v>0</v>
      </c>
      <c r="I72" s="581">
        <v>0</v>
      </c>
      <c r="J72" s="581">
        <v>0</v>
      </c>
      <c r="K72" s="581">
        <v>0</v>
      </c>
      <c r="L72" s="581">
        <v>0</v>
      </c>
      <c r="M72" s="581">
        <v>0</v>
      </c>
      <c r="N72" s="581">
        <v>0</v>
      </c>
      <c r="O72" s="581">
        <v>0</v>
      </c>
      <c r="P72" s="581">
        <v>0</v>
      </c>
      <c r="Q72" s="581">
        <v>0</v>
      </c>
      <c r="R72" s="581">
        <v>0</v>
      </c>
      <c r="S72" s="581">
        <v>0</v>
      </c>
      <c r="T72" s="581">
        <v>0</v>
      </c>
      <c r="U72" s="581">
        <v>0</v>
      </c>
      <c r="V72" s="581">
        <v>0</v>
      </c>
      <c r="W72" s="581">
        <v>0</v>
      </c>
      <c r="X72" s="581">
        <v>0</v>
      </c>
      <c r="Y72" s="581">
        <v>0</v>
      </c>
      <c r="Z72" s="581">
        <v>0</v>
      </c>
      <c r="AA72" s="581">
        <v>0</v>
      </c>
      <c r="AB72" s="581">
        <v>0</v>
      </c>
      <c r="AC72" s="581">
        <v>0</v>
      </c>
    </row>
    <row r="73" spans="1:29" x14ac:dyDescent="0.2">
      <c r="A73" s="581" t="s">
        <v>273</v>
      </c>
      <c r="B73" s="581" t="s">
        <v>265</v>
      </c>
      <c r="C73" s="581" t="s">
        <v>280</v>
      </c>
      <c r="D73" s="581"/>
      <c r="E73" s="581"/>
      <c r="F73" s="631" t="s">
        <v>60</v>
      </c>
      <c r="G73" s="636">
        <v>0</v>
      </c>
      <c r="H73" s="581">
        <v>0</v>
      </c>
      <c r="I73" s="581">
        <v>62155</v>
      </c>
      <c r="J73" s="581">
        <v>0</v>
      </c>
      <c r="K73" s="581">
        <v>0</v>
      </c>
      <c r="L73" s="581">
        <v>0</v>
      </c>
      <c r="M73" s="581">
        <v>0</v>
      </c>
      <c r="N73" s="581">
        <v>0</v>
      </c>
      <c r="O73" s="581">
        <v>0</v>
      </c>
      <c r="P73" s="581">
        <v>0</v>
      </c>
      <c r="Q73" s="581">
        <v>0</v>
      </c>
      <c r="R73" s="581">
        <v>0</v>
      </c>
      <c r="S73" s="581">
        <v>0</v>
      </c>
      <c r="T73" s="581">
        <v>0</v>
      </c>
      <c r="U73" s="581">
        <v>771</v>
      </c>
      <c r="V73" s="581">
        <v>0</v>
      </c>
      <c r="W73" s="581">
        <v>0</v>
      </c>
      <c r="X73" s="581">
        <v>0</v>
      </c>
      <c r="Y73" s="581">
        <v>0</v>
      </c>
      <c r="Z73" s="581">
        <v>0</v>
      </c>
      <c r="AA73" s="581">
        <v>0</v>
      </c>
      <c r="AB73" s="581">
        <v>0</v>
      </c>
      <c r="AC73" s="581">
        <v>0</v>
      </c>
    </row>
    <row r="74" spans="1:29" x14ac:dyDescent="0.2">
      <c r="A74" s="581" t="s">
        <v>273</v>
      </c>
      <c r="B74" s="581" t="s">
        <v>265</v>
      </c>
      <c r="C74" s="581" t="s">
        <v>281</v>
      </c>
      <c r="D74" s="581"/>
      <c r="E74" s="581"/>
      <c r="F74" s="631" t="s">
        <v>60</v>
      </c>
      <c r="G74" s="636">
        <v>144</v>
      </c>
      <c r="H74" s="581">
        <v>0</v>
      </c>
      <c r="I74" s="581">
        <v>28855</v>
      </c>
      <c r="J74" s="581">
        <v>0</v>
      </c>
      <c r="K74" s="581">
        <v>0</v>
      </c>
      <c r="L74" s="581">
        <v>0</v>
      </c>
      <c r="M74" s="581">
        <v>0</v>
      </c>
      <c r="N74" s="581">
        <v>76</v>
      </c>
      <c r="O74" s="581">
        <v>0</v>
      </c>
      <c r="P74" s="581">
        <v>0</v>
      </c>
      <c r="Q74" s="581">
        <v>0</v>
      </c>
      <c r="R74" s="581">
        <v>0</v>
      </c>
      <c r="S74" s="581">
        <v>0</v>
      </c>
      <c r="T74" s="581">
        <v>0</v>
      </c>
      <c r="U74" s="581">
        <v>-2395</v>
      </c>
      <c r="V74" s="581">
        <v>0</v>
      </c>
      <c r="W74" s="581">
        <v>0</v>
      </c>
      <c r="X74" s="581">
        <v>0</v>
      </c>
      <c r="Y74" s="581">
        <v>0</v>
      </c>
      <c r="Z74" s="581">
        <v>0</v>
      </c>
      <c r="AA74" s="581">
        <v>0</v>
      </c>
      <c r="AB74" s="581">
        <v>204</v>
      </c>
      <c r="AC74" s="581">
        <v>0</v>
      </c>
    </row>
    <row r="75" spans="1:29" x14ac:dyDescent="0.2">
      <c r="A75" s="581" t="s">
        <v>273</v>
      </c>
      <c r="B75" s="581" t="s">
        <v>265</v>
      </c>
      <c r="C75" s="581" t="s">
        <v>282</v>
      </c>
      <c r="D75" s="581"/>
      <c r="E75" s="581"/>
      <c r="F75" s="631" t="s">
        <v>62</v>
      </c>
      <c r="G75" s="636">
        <v>0</v>
      </c>
      <c r="H75" s="581">
        <v>0</v>
      </c>
      <c r="I75" s="581">
        <v>64204</v>
      </c>
      <c r="J75" s="581">
        <v>0</v>
      </c>
      <c r="K75" s="581">
        <v>0</v>
      </c>
      <c r="L75" s="581">
        <v>0</v>
      </c>
      <c r="M75" s="581">
        <v>0</v>
      </c>
      <c r="N75" s="581">
        <v>0</v>
      </c>
      <c r="O75" s="581">
        <v>0</v>
      </c>
      <c r="P75" s="581">
        <v>0</v>
      </c>
      <c r="Q75" s="581">
        <v>0</v>
      </c>
      <c r="R75" s="581">
        <v>0</v>
      </c>
      <c r="S75" s="581">
        <v>0</v>
      </c>
      <c r="T75" s="581">
        <v>0</v>
      </c>
      <c r="U75" s="581">
        <v>-2947</v>
      </c>
      <c r="V75" s="581">
        <v>0</v>
      </c>
      <c r="W75" s="581">
        <v>0</v>
      </c>
      <c r="X75" s="581">
        <v>0</v>
      </c>
      <c r="Y75" s="581">
        <v>0</v>
      </c>
      <c r="Z75" s="581">
        <v>0</v>
      </c>
      <c r="AA75" s="581">
        <v>0</v>
      </c>
      <c r="AB75" s="581">
        <v>1406</v>
      </c>
      <c r="AC75" s="581">
        <v>0</v>
      </c>
    </row>
    <row r="76" spans="1:29" x14ac:dyDescent="0.2">
      <c r="A76" s="581" t="s">
        <v>273</v>
      </c>
      <c r="B76" s="581" t="s">
        <v>265</v>
      </c>
      <c r="C76" s="581" t="s">
        <v>283</v>
      </c>
      <c r="D76" s="581"/>
      <c r="E76" s="581"/>
      <c r="F76" s="631" t="s">
        <v>62</v>
      </c>
      <c r="G76" s="636">
        <v>308</v>
      </c>
      <c r="H76" s="581">
        <v>0</v>
      </c>
      <c r="I76" s="581">
        <v>26834</v>
      </c>
      <c r="J76" s="581">
        <v>0</v>
      </c>
      <c r="K76" s="581">
        <v>0</v>
      </c>
      <c r="L76" s="581">
        <v>0</v>
      </c>
      <c r="M76" s="581">
        <v>0</v>
      </c>
      <c r="N76" s="581">
        <v>371</v>
      </c>
      <c r="O76" s="581">
        <v>0</v>
      </c>
      <c r="P76" s="581">
        <v>0</v>
      </c>
      <c r="Q76" s="581">
        <v>0</v>
      </c>
      <c r="R76" s="581">
        <v>0</v>
      </c>
      <c r="S76" s="581">
        <v>0</v>
      </c>
      <c r="T76" s="581">
        <v>0</v>
      </c>
      <c r="U76" s="581">
        <v>799</v>
      </c>
      <c r="V76" s="581">
        <v>0</v>
      </c>
      <c r="W76" s="581">
        <v>0</v>
      </c>
      <c r="X76" s="581">
        <v>0</v>
      </c>
      <c r="Y76" s="581">
        <v>0</v>
      </c>
      <c r="Z76" s="581">
        <v>0</v>
      </c>
      <c r="AA76" s="581">
        <v>0</v>
      </c>
      <c r="AB76" s="581">
        <v>1764</v>
      </c>
      <c r="AC76" s="581">
        <v>0</v>
      </c>
    </row>
    <row r="77" spans="1:29" x14ac:dyDescent="0.2">
      <c r="A77" s="581" t="s">
        <v>284</v>
      </c>
      <c r="B77" s="581" t="s">
        <v>241</v>
      </c>
      <c r="C77" s="581" t="s">
        <v>285</v>
      </c>
      <c r="D77" s="581"/>
      <c r="E77" s="581">
        <v>1</v>
      </c>
      <c r="F77" s="631"/>
      <c r="G77" s="636">
        <v>0</v>
      </c>
      <c r="H77" s="581">
        <v>0</v>
      </c>
      <c r="I77" s="581">
        <v>0</v>
      </c>
      <c r="J77" s="581">
        <v>0</v>
      </c>
      <c r="K77" s="581">
        <v>0</v>
      </c>
      <c r="L77" s="581">
        <v>0</v>
      </c>
      <c r="M77" s="581">
        <v>0</v>
      </c>
      <c r="N77" s="581">
        <v>0</v>
      </c>
      <c r="O77" s="581">
        <v>0</v>
      </c>
      <c r="P77" s="581">
        <v>0</v>
      </c>
      <c r="Q77" s="581">
        <v>13627</v>
      </c>
      <c r="R77" s="581">
        <v>0</v>
      </c>
      <c r="S77" s="581">
        <v>0</v>
      </c>
      <c r="T77" s="581">
        <v>0</v>
      </c>
      <c r="U77" s="581">
        <v>0</v>
      </c>
      <c r="V77" s="581">
        <v>0</v>
      </c>
      <c r="W77" s="581">
        <v>0</v>
      </c>
      <c r="X77" s="581">
        <v>0</v>
      </c>
      <c r="Y77" s="581">
        <v>0</v>
      </c>
      <c r="Z77" s="581">
        <v>0</v>
      </c>
      <c r="AA77" s="581">
        <v>0</v>
      </c>
      <c r="AB77" s="581">
        <v>0</v>
      </c>
      <c r="AC77" s="581">
        <v>0</v>
      </c>
    </row>
    <row r="78" spans="1:29" x14ac:dyDescent="0.2">
      <c r="A78" s="581" t="s">
        <v>284</v>
      </c>
      <c r="B78" s="581" t="s">
        <v>241</v>
      </c>
      <c r="C78" s="581" t="s">
        <v>285</v>
      </c>
      <c r="D78" s="581"/>
      <c r="E78" s="581">
        <v>2</v>
      </c>
      <c r="F78" s="631"/>
      <c r="G78" s="636">
        <v>0</v>
      </c>
      <c r="H78" s="581">
        <v>0</v>
      </c>
      <c r="I78" s="581">
        <v>0</v>
      </c>
      <c r="J78" s="581">
        <v>0</v>
      </c>
      <c r="K78" s="581">
        <v>0</v>
      </c>
      <c r="L78" s="581">
        <v>0</v>
      </c>
      <c r="M78" s="581">
        <v>0</v>
      </c>
      <c r="N78" s="581">
        <v>0</v>
      </c>
      <c r="O78" s="581">
        <v>0</v>
      </c>
      <c r="P78" s="581">
        <v>0</v>
      </c>
      <c r="Q78" s="581">
        <v>5527</v>
      </c>
      <c r="R78" s="581">
        <v>0</v>
      </c>
      <c r="S78" s="581">
        <v>0</v>
      </c>
      <c r="T78" s="581">
        <v>0</v>
      </c>
      <c r="U78" s="581">
        <v>0</v>
      </c>
      <c r="V78" s="581">
        <v>0</v>
      </c>
      <c r="W78" s="581">
        <v>0</v>
      </c>
      <c r="X78" s="581">
        <v>0</v>
      </c>
      <c r="Y78" s="581">
        <v>0</v>
      </c>
      <c r="Z78" s="581">
        <v>0</v>
      </c>
      <c r="AA78" s="581">
        <v>0</v>
      </c>
      <c r="AB78" s="581">
        <v>0</v>
      </c>
      <c r="AC78" s="581">
        <v>0</v>
      </c>
    </row>
    <row r="79" spans="1:29" x14ac:dyDescent="0.2">
      <c r="A79" s="581" t="s">
        <v>284</v>
      </c>
      <c r="B79" s="581" t="s">
        <v>241</v>
      </c>
      <c r="C79" s="581" t="s">
        <v>285</v>
      </c>
      <c r="D79" s="581"/>
      <c r="E79" s="581">
        <v>3</v>
      </c>
      <c r="F79" s="631"/>
      <c r="G79" s="636">
        <v>0</v>
      </c>
      <c r="H79" s="581">
        <v>0</v>
      </c>
      <c r="I79" s="581">
        <v>0</v>
      </c>
      <c r="J79" s="581">
        <v>0</v>
      </c>
      <c r="K79" s="581">
        <v>0</v>
      </c>
      <c r="L79" s="581">
        <v>0</v>
      </c>
      <c r="M79" s="581">
        <v>0</v>
      </c>
      <c r="N79" s="581">
        <v>0</v>
      </c>
      <c r="O79" s="581">
        <v>0</v>
      </c>
      <c r="P79" s="581">
        <v>0</v>
      </c>
      <c r="Q79" s="581">
        <v>4839</v>
      </c>
      <c r="R79" s="581">
        <v>0</v>
      </c>
      <c r="S79" s="581">
        <v>0</v>
      </c>
      <c r="T79" s="581">
        <v>0</v>
      </c>
      <c r="U79" s="581">
        <v>0</v>
      </c>
      <c r="V79" s="581">
        <v>0</v>
      </c>
      <c r="W79" s="581">
        <v>0</v>
      </c>
      <c r="X79" s="581">
        <v>0</v>
      </c>
      <c r="Y79" s="581">
        <v>0</v>
      </c>
      <c r="Z79" s="581">
        <v>0</v>
      </c>
      <c r="AA79" s="581">
        <v>0</v>
      </c>
      <c r="AB79" s="581">
        <v>0</v>
      </c>
      <c r="AC79" s="581">
        <v>0</v>
      </c>
    </row>
    <row r="80" spans="1:29" x14ac:dyDescent="0.2">
      <c r="A80" s="581" t="s">
        <v>284</v>
      </c>
      <c r="B80" s="581" t="s">
        <v>241</v>
      </c>
      <c r="C80" s="581" t="s">
        <v>285</v>
      </c>
      <c r="D80" s="581"/>
      <c r="E80" s="581">
        <v>4</v>
      </c>
      <c r="F80" s="631"/>
      <c r="G80" s="636">
        <v>0</v>
      </c>
      <c r="H80" s="581">
        <v>0</v>
      </c>
      <c r="I80" s="581">
        <v>0</v>
      </c>
      <c r="J80" s="581">
        <v>0</v>
      </c>
      <c r="K80" s="581">
        <v>0</v>
      </c>
      <c r="L80" s="581">
        <v>0</v>
      </c>
      <c r="M80" s="581">
        <v>0</v>
      </c>
      <c r="N80" s="581">
        <v>0</v>
      </c>
      <c r="O80" s="581">
        <v>0</v>
      </c>
      <c r="P80" s="581">
        <v>0</v>
      </c>
      <c r="Q80" s="581">
        <v>33738</v>
      </c>
      <c r="R80" s="581">
        <v>0</v>
      </c>
      <c r="S80" s="581">
        <v>0</v>
      </c>
      <c r="T80" s="581">
        <v>0</v>
      </c>
      <c r="U80" s="581">
        <v>0</v>
      </c>
      <c r="V80" s="581">
        <v>0</v>
      </c>
      <c r="W80" s="581">
        <v>0</v>
      </c>
      <c r="X80" s="581">
        <v>0</v>
      </c>
      <c r="Y80" s="581">
        <v>0</v>
      </c>
      <c r="Z80" s="581">
        <v>0</v>
      </c>
      <c r="AA80" s="581">
        <v>0</v>
      </c>
      <c r="AB80" s="581">
        <v>0</v>
      </c>
      <c r="AC80" s="581">
        <v>0</v>
      </c>
    </row>
    <row r="81" spans="1:29" x14ac:dyDescent="0.2">
      <c r="A81" s="581" t="s">
        <v>284</v>
      </c>
      <c r="B81" s="581" t="s">
        <v>241</v>
      </c>
      <c r="C81" s="581" t="s">
        <v>285</v>
      </c>
      <c r="D81" s="581"/>
      <c r="E81" s="581">
        <v>5</v>
      </c>
      <c r="F81" s="631"/>
      <c r="G81" s="636">
        <v>0</v>
      </c>
      <c r="H81" s="581">
        <v>0</v>
      </c>
      <c r="I81" s="581">
        <v>0</v>
      </c>
      <c r="J81" s="581">
        <v>0</v>
      </c>
      <c r="K81" s="581">
        <v>0</v>
      </c>
      <c r="L81" s="581">
        <v>0</v>
      </c>
      <c r="M81" s="581">
        <v>0</v>
      </c>
      <c r="N81" s="581">
        <v>0</v>
      </c>
      <c r="O81" s="581">
        <v>0</v>
      </c>
      <c r="P81" s="581">
        <v>0</v>
      </c>
      <c r="Q81" s="581">
        <v>5433</v>
      </c>
      <c r="R81" s="581">
        <v>0</v>
      </c>
      <c r="S81" s="581">
        <v>0</v>
      </c>
      <c r="T81" s="581">
        <v>0</v>
      </c>
      <c r="U81" s="581">
        <v>0</v>
      </c>
      <c r="V81" s="581">
        <v>0</v>
      </c>
      <c r="W81" s="581">
        <v>0</v>
      </c>
      <c r="X81" s="581">
        <v>0</v>
      </c>
      <c r="Y81" s="581">
        <v>0</v>
      </c>
      <c r="Z81" s="581">
        <v>0</v>
      </c>
      <c r="AA81" s="581">
        <v>0</v>
      </c>
      <c r="AB81" s="581">
        <v>0</v>
      </c>
      <c r="AC81" s="581">
        <v>0</v>
      </c>
    </row>
    <row r="82" spans="1:29" x14ac:dyDescent="0.2">
      <c r="A82" s="581" t="s">
        <v>284</v>
      </c>
      <c r="B82" s="581" t="s">
        <v>241</v>
      </c>
      <c r="C82" s="581" t="s">
        <v>285</v>
      </c>
      <c r="D82" s="581"/>
      <c r="E82" s="581">
        <v>6</v>
      </c>
      <c r="F82" s="631"/>
      <c r="G82" s="636">
        <v>0</v>
      </c>
      <c r="H82" s="581">
        <v>0</v>
      </c>
      <c r="I82" s="581">
        <v>0</v>
      </c>
      <c r="J82" s="581">
        <v>0</v>
      </c>
      <c r="K82" s="581">
        <v>0</v>
      </c>
      <c r="L82" s="581">
        <v>0</v>
      </c>
      <c r="M82" s="581">
        <v>0</v>
      </c>
      <c r="N82" s="581">
        <v>0</v>
      </c>
      <c r="O82" s="581">
        <v>0</v>
      </c>
      <c r="P82" s="581">
        <v>0</v>
      </c>
      <c r="Q82" s="581">
        <v>5748</v>
      </c>
      <c r="R82" s="581">
        <v>0</v>
      </c>
      <c r="S82" s="581">
        <v>0</v>
      </c>
      <c r="T82" s="581">
        <v>0</v>
      </c>
      <c r="U82" s="581">
        <v>0</v>
      </c>
      <c r="V82" s="581">
        <v>0</v>
      </c>
      <c r="W82" s="581">
        <v>0</v>
      </c>
      <c r="X82" s="581">
        <v>0</v>
      </c>
      <c r="Y82" s="581">
        <v>0</v>
      </c>
      <c r="Z82" s="581">
        <v>0</v>
      </c>
      <c r="AA82" s="581">
        <v>0</v>
      </c>
      <c r="AB82" s="581">
        <v>0</v>
      </c>
      <c r="AC82" s="581">
        <v>0</v>
      </c>
    </row>
    <row r="83" spans="1:29" x14ac:dyDescent="0.2">
      <c r="A83" s="581" t="s">
        <v>284</v>
      </c>
      <c r="B83" s="581" t="s">
        <v>241</v>
      </c>
      <c r="C83" s="581" t="s">
        <v>285</v>
      </c>
      <c r="D83" s="581"/>
      <c r="E83" s="581">
        <v>7</v>
      </c>
      <c r="F83" s="631"/>
      <c r="G83" s="636">
        <v>0</v>
      </c>
      <c r="H83" s="581">
        <v>0</v>
      </c>
      <c r="I83" s="581">
        <v>0</v>
      </c>
      <c r="J83" s="581">
        <v>0</v>
      </c>
      <c r="K83" s="581">
        <v>0</v>
      </c>
      <c r="L83" s="581">
        <v>0</v>
      </c>
      <c r="M83" s="581">
        <v>0</v>
      </c>
      <c r="N83" s="581">
        <v>0</v>
      </c>
      <c r="O83" s="581">
        <v>0</v>
      </c>
      <c r="P83" s="581">
        <v>0</v>
      </c>
      <c r="Q83" s="581">
        <v>14060</v>
      </c>
      <c r="R83" s="581">
        <v>0</v>
      </c>
      <c r="S83" s="581">
        <v>0</v>
      </c>
      <c r="T83" s="581">
        <v>0</v>
      </c>
      <c r="U83" s="581">
        <v>0</v>
      </c>
      <c r="V83" s="581">
        <v>0</v>
      </c>
      <c r="W83" s="581">
        <v>0</v>
      </c>
      <c r="X83" s="581">
        <v>0</v>
      </c>
      <c r="Y83" s="581">
        <v>0</v>
      </c>
      <c r="Z83" s="581">
        <v>0</v>
      </c>
      <c r="AA83" s="581">
        <v>0</v>
      </c>
      <c r="AB83" s="581">
        <v>0</v>
      </c>
      <c r="AC83" s="581">
        <v>0</v>
      </c>
    </row>
    <row r="84" spans="1:29" x14ac:dyDescent="0.2">
      <c r="A84" s="581" t="s">
        <v>284</v>
      </c>
      <c r="B84" s="581" t="s">
        <v>241</v>
      </c>
      <c r="C84" s="581" t="s">
        <v>285</v>
      </c>
      <c r="D84" s="581"/>
      <c r="E84" s="581">
        <v>8</v>
      </c>
      <c r="F84" s="631"/>
      <c r="G84" s="636">
        <v>0</v>
      </c>
      <c r="H84" s="581">
        <v>0</v>
      </c>
      <c r="I84" s="581">
        <v>0</v>
      </c>
      <c r="J84" s="581">
        <v>0</v>
      </c>
      <c r="K84" s="581">
        <v>0</v>
      </c>
      <c r="L84" s="581">
        <v>0</v>
      </c>
      <c r="M84" s="581">
        <v>0</v>
      </c>
      <c r="N84" s="581">
        <v>0</v>
      </c>
      <c r="O84" s="581">
        <v>0</v>
      </c>
      <c r="P84" s="581">
        <v>0</v>
      </c>
      <c r="Q84" s="581">
        <v>2760</v>
      </c>
      <c r="R84" s="581">
        <v>0</v>
      </c>
      <c r="S84" s="581">
        <v>0</v>
      </c>
      <c r="T84" s="581">
        <v>0</v>
      </c>
      <c r="U84" s="581">
        <v>0</v>
      </c>
      <c r="V84" s="581">
        <v>0</v>
      </c>
      <c r="W84" s="581">
        <v>0</v>
      </c>
      <c r="X84" s="581">
        <v>0</v>
      </c>
      <c r="Y84" s="581">
        <v>0</v>
      </c>
      <c r="Z84" s="581">
        <v>0</v>
      </c>
      <c r="AA84" s="581">
        <v>0</v>
      </c>
      <c r="AB84" s="581">
        <v>0</v>
      </c>
      <c r="AC84" s="581">
        <v>0</v>
      </c>
    </row>
    <row r="85" spans="1:29" x14ac:dyDescent="0.2">
      <c r="A85" s="581" t="s">
        <v>284</v>
      </c>
      <c r="B85" s="581" t="s">
        <v>241</v>
      </c>
      <c r="C85" s="581" t="s">
        <v>285</v>
      </c>
      <c r="D85" s="581"/>
      <c r="E85" s="581">
        <v>9</v>
      </c>
      <c r="F85" s="631"/>
      <c r="G85" s="636">
        <v>0</v>
      </c>
      <c r="H85" s="581">
        <v>0</v>
      </c>
      <c r="I85" s="581">
        <v>0</v>
      </c>
      <c r="J85" s="581">
        <v>0</v>
      </c>
      <c r="K85" s="581">
        <v>0</v>
      </c>
      <c r="L85" s="581">
        <v>0</v>
      </c>
      <c r="M85" s="581">
        <v>0</v>
      </c>
      <c r="N85" s="581">
        <v>0</v>
      </c>
      <c r="O85" s="581">
        <v>0</v>
      </c>
      <c r="P85" s="581">
        <v>0</v>
      </c>
      <c r="Q85" s="581">
        <v>12043</v>
      </c>
      <c r="R85" s="581">
        <v>0</v>
      </c>
      <c r="S85" s="581">
        <v>0</v>
      </c>
      <c r="T85" s="581">
        <v>0</v>
      </c>
      <c r="U85" s="581">
        <v>0</v>
      </c>
      <c r="V85" s="581">
        <v>0</v>
      </c>
      <c r="W85" s="581">
        <v>0</v>
      </c>
      <c r="X85" s="581">
        <v>0</v>
      </c>
      <c r="Y85" s="581">
        <v>0</v>
      </c>
      <c r="Z85" s="581">
        <v>0</v>
      </c>
      <c r="AA85" s="581">
        <v>0</v>
      </c>
      <c r="AB85" s="581">
        <v>0</v>
      </c>
      <c r="AC85" s="581">
        <v>0</v>
      </c>
    </row>
    <row r="86" spans="1:29" x14ac:dyDescent="0.2">
      <c r="A86" s="581" t="s">
        <v>284</v>
      </c>
      <c r="B86" s="581" t="s">
        <v>241</v>
      </c>
      <c r="C86" s="581" t="s">
        <v>285</v>
      </c>
      <c r="D86" s="581"/>
      <c r="E86" s="581">
        <v>10</v>
      </c>
      <c r="F86" s="631"/>
      <c r="G86" s="636">
        <v>0</v>
      </c>
      <c r="H86" s="581">
        <v>0</v>
      </c>
      <c r="I86" s="581">
        <v>0</v>
      </c>
      <c r="J86" s="581">
        <v>0</v>
      </c>
      <c r="K86" s="581">
        <v>0</v>
      </c>
      <c r="L86" s="581">
        <v>0</v>
      </c>
      <c r="M86" s="581">
        <v>0</v>
      </c>
      <c r="N86" s="581">
        <v>0</v>
      </c>
      <c r="O86" s="581">
        <v>0</v>
      </c>
      <c r="P86" s="581">
        <v>0</v>
      </c>
      <c r="Q86" s="581">
        <v>472</v>
      </c>
      <c r="R86" s="581">
        <v>0</v>
      </c>
      <c r="S86" s="581">
        <v>0</v>
      </c>
      <c r="T86" s="581">
        <v>0</v>
      </c>
      <c r="U86" s="581">
        <v>0</v>
      </c>
      <c r="V86" s="581">
        <v>0</v>
      </c>
      <c r="W86" s="581">
        <v>0</v>
      </c>
      <c r="X86" s="581">
        <v>0</v>
      </c>
      <c r="Y86" s="581">
        <v>0</v>
      </c>
      <c r="Z86" s="581">
        <v>0</v>
      </c>
      <c r="AA86" s="581">
        <v>0</v>
      </c>
      <c r="AB86" s="581">
        <v>0</v>
      </c>
      <c r="AC86" s="581">
        <v>0</v>
      </c>
    </row>
    <row r="87" spans="1:29" x14ac:dyDescent="0.2">
      <c r="A87" s="581" t="s">
        <v>284</v>
      </c>
      <c r="B87" s="581" t="s">
        <v>241</v>
      </c>
      <c r="C87" s="581" t="s">
        <v>285</v>
      </c>
      <c r="D87" s="581"/>
      <c r="E87" s="581">
        <v>11</v>
      </c>
      <c r="F87" s="631"/>
      <c r="G87" s="636">
        <v>0</v>
      </c>
      <c r="H87" s="581">
        <v>0</v>
      </c>
      <c r="I87" s="581">
        <v>0</v>
      </c>
      <c r="J87" s="581">
        <v>0</v>
      </c>
      <c r="K87" s="581">
        <v>0</v>
      </c>
      <c r="L87" s="581">
        <v>0</v>
      </c>
      <c r="M87" s="581">
        <v>0</v>
      </c>
      <c r="N87" s="581">
        <v>0</v>
      </c>
      <c r="O87" s="581">
        <v>0</v>
      </c>
      <c r="P87" s="581">
        <v>0</v>
      </c>
      <c r="Q87" s="581">
        <v>7889</v>
      </c>
      <c r="R87" s="581">
        <v>0</v>
      </c>
      <c r="S87" s="581">
        <v>0</v>
      </c>
      <c r="T87" s="581">
        <v>0</v>
      </c>
      <c r="U87" s="581">
        <v>0</v>
      </c>
      <c r="V87" s="581">
        <v>0</v>
      </c>
      <c r="W87" s="581">
        <v>0</v>
      </c>
      <c r="X87" s="581">
        <v>0</v>
      </c>
      <c r="Y87" s="581">
        <v>0</v>
      </c>
      <c r="Z87" s="581">
        <v>0</v>
      </c>
      <c r="AA87" s="581">
        <v>0</v>
      </c>
      <c r="AB87" s="581">
        <v>0</v>
      </c>
      <c r="AC87" s="581">
        <v>0</v>
      </c>
    </row>
    <row r="88" spans="1:29" x14ac:dyDescent="0.2">
      <c r="A88" s="581" t="s">
        <v>284</v>
      </c>
      <c r="B88" s="581" t="s">
        <v>241</v>
      </c>
      <c r="C88" s="581" t="s">
        <v>285</v>
      </c>
      <c r="D88" s="581"/>
      <c r="E88" s="581">
        <v>12</v>
      </c>
      <c r="F88" s="631"/>
      <c r="G88" s="636">
        <v>0</v>
      </c>
      <c r="H88" s="581">
        <v>0</v>
      </c>
      <c r="I88" s="581">
        <v>0</v>
      </c>
      <c r="J88" s="581">
        <v>0</v>
      </c>
      <c r="K88" s="581">
        <v>0</v>
      </c>
      <c r="L88" s="581">
        <v>0</v>
      </c>
      <c r="M88" s="581">
        <v>0</v>
      </c>
      <c r="N88" s="581">
        <v>0</v>
      </c>
      <c r="O88" s="581">
        <v>0</v>
      </c>
      <c r="P88" s="581">
        <v>0</v>
      </c>
      <c r="Q88" s="581">
        <v>11442</v>
      </c>
      <c r="R88" s="581">
        <v>0</v>
      </c>
      <c r="S88" s="581">
        <v>440</v>
      </c>
      <c r="T88" s="581">
        <v>0</v>
      </c>
      <c r="U88" s="581">
        <v>0</v>
      </c>
      <c r="V88" s="581">
        <v>0</v>
      </c>
      <c r="W88" s="581">
        <v>0</v>
      </c>
      <c r="X88" s="581">
        <v>0</v>
      </c>
      <c r="Y88" s="581">
        <v>0</v>
      </c>
      <c r="Z88" s="581">
        <v>0</v>
      </c>
      <c r="AA88" s="581">
        <v>0</v>
      </c>
      <c r="AB88" s="581">
        <v>0</v>
      </c>
      <c r="AC88" s="581">
        <v>0</v>
      </c>
    </row>
    <row r="89" spans="1:29" x14ac:dyDescent="0.2">
      <c r="A89" s="581" t="s">
        <v>284</v>
      </c>
      <c r="B89" s="581" t="s">
        <v>242</v>
      </c>
      <c r="C89" s="581" t="s">
        <v>285</v>
      </c>
      <c r="D89" s="581"/>
      <c r="E89" s="581" t="s">
        <v>286</v>
      </c>
      <c r="F89" s="631"/>
      <c r="G89" s="636">
        <v>0</v>
      </c>
      <c r="H89" s="581">
        <v>860</v>
      </c>
      <c r="I89" s="581">
        <v>3118</v>
      </c>
      <c r="J89" s="581">
        <v>3</v>
      </c>
      <c r="K89" s="581">
        <v>0</v>
      </c>
      <c r="L89" s="581">
        <v>408</v>
      </c>
      <c r="M89" s="581">
        <v>276</v>
      </c>
      <c r="N89" s="581">
        <v>0</v>
      </c>
      <c r="O89" s="581">
        <v>0</v>
      </c>
      <c r="P89" s="581">
        <v>534</v>
      </c>
      <c r="Q89" s="581">
        <v>80</v>
      </c>
      <c r="R89" s="581">
        <v>495</v>
      </c>
      <c r="S89" s="581">
        <v>22</v>
      </c>
      <c r="T89" s="581">
        <v>0</v>
      </c>
      <c r="U89" s="581">
        <v>0</v>
      </c>
      <c r="V89" s="581">
        <v>0</v>
      </c>
      <c r="W89" s="581">
        <v>0</v>
      </c>
      <c r="X89" s="581">
        <v>0</v>
      </c>
      <c r="Y89" s="581">
        <v>0</v>
      </c>
      <c r="Z89" s="581">
        <v>0</v>
      </c>
      <c r="AA89" s="581">
        <v>0</v>
      </c>
      <c r="AB89" s="581">
        <v>-580</v>
      </c>
      <c r="AC89" s="581">
        <v>40</v>
      </c>
    </row>
    <row r="90" spans="1:29" x14ac:dyDescent="0.2">
      <c r="A90" s="581" t="s">
        <v>284</v>
      </c>
      <c r="B90" s="581" t="s">
        <v>241</v>
      </c>
      <c r="C90" s="581" t="s">
        <v>287</v>
      </c>
      <c r="D90" s="581"/>
      <c r="E90" s="581" t="s">
        <v>286</v>
      </c>
      <c r="F90" s="631"/>
      <c r="G90" s="636">
        <v>0</v>
      </c>
      <c r="H90" s="581">
        <v>0</v>
      </c>
      <c r="I90" s="581">
        <v>0</v>
      </c>
      <c r="J90" s="581">
        <v>0</v>
      </c>
      <c r="K90" s="581">
        <v>0</v>
      </c>
      <c r="L90" s="581">
        <v>0</v>
      </c>
      <c r="M90" s="581">
        <v>0</v>
      </c>
      <c r="N90" s="581">
        <v>0</v>
      </c>
      <c r="O90" s="581">
        <v>0</v>
      </c>
      <c r="P90" s="581">
        <v>0</v>
      </c>
      <c r="Q90" s="581">
        <v>663</v>
      </c>
      <c r="R90" s="581">
        <v>0</v>
      </c>
      <c r="S90" s="581">
        <v>0</v>
      </c>
      <c r="T90" s="581">
        <v>0</v>
      </c>
      <c r="U90" s="581">
        <v>0</v>
      </c>
      <c r="V90" s="581">
        <v>0</v>
      </c>
      <c r="W90" s="581">
        <v>0</v>
      </c>
      <c r="X90" s="581">
        <v>0</v>
      </c>
      <c r="Y90" s="581">
        <v>0</v>
      </c>
      <c r="Z90" s="581">
        <v>0</v>
      </c>
      <c r="AA90" s="581">
        <v>0</v>
      </c>
      <c r="AB90" s="581">
        <v>0</v>
      </c>
      <c r="AC90" s="581">
        <v>0</v>
      </c>
    </row>
    <row r="91" spans="1:29" x14ac:dyDescent="0.2">
      <c r="A91" s="581" t="s">
        <v>288</v>
      </c>
      <c r="B91" s="581" t="s">
        <v>244</v>
      </c>
      <c r="C91" s="581" t="s">
        <v>289</v>
      </c>
      <c r="D91" s="581"/>
      <c r="E91" s="581"/>
      <c r="F91" s="631"/>
      <c r="G91" s="636">
        <v>3474</v>
      </c>
      <c r="H91" s="581">
        <v>7682</v>
      </c>
      <c r="I91" s="581">
        <v>-477</v>
      </c>
      <c r="J91" s="581">
        <v>0</v>
      </c>
      <c r="K91" s="581">
        <v>0</v>
      </c>
      <c r="L91" s="581">
        <v>4242</v>
      </c>
      <c r="M91" s="581">
        <v>0</v>
      </c>
      <c r="N91" s="581">
        <v>0</v>
      </c>
      <c r="O91" s="581">
        <v>0</v>
      </c>
      <c r="P91" s="581">
        <v>0</v>
      </c>
      <c r="Q91" s="581">
        <v>-1830</v>
      </c>
      <c r="R91" s="581">
        <v>1019</v>
      </c>
      <c r="S91" s="581">
        <v>17</v>
      </c>
      <c r="T91" s="581">
        <v>0</v>
      </c>
      <c r="U91" s="581">
        <v>-123</v>
      </c>
      <c r="V91" s="581">
        <v>0</v>
      </c>
      <c r="W91" s="581">
        <v>0</v>
      </c>
      <c r="X91" s="581">
        <v>0</v>
      </c>
      <c r="Y91" s="581">
        <v>0</v>
      </c>
      <c r="Z91" s="581">
        <v>0</v>
      </c>
      <c r="AA91" s="581">
        <v>0</v>
      </c>
      <c r="AB91" s="581">
        <v>24</v>
      </c>
      <c r="AC91" s="581">
        <v>0</v>
      </c>
    </row>
    <row r="92" spans="1:29" x14ac:dyDescent="0.2">
      <c r="A92" s="581" t="s">
        <v>288</v>
      </c>
      <c r="B92" s="581" t="s">
        <v>240</v>
      </c>
      <c r="C92" s="581" t="s">
        <v>289</v>
      </c>
      <c r="D92" s="581"/>
      <c r="E92" s="581"/>
      <c r="F92" s="631"/>
      <c r="G92" s="636">
        <v>616</v>
      </c>
      <c r="H92" s="581">
        <v>164</v>
      </c>
      <c r="I92" s="581">
        <v>29857</v>
      </c>
      <c r="J92" s="581">
        <v>0</v>
      </c>
      <c r="K92" s="581">
        <v>0</v>
      </c>
      <c r="L92" s="581">
        <v>3630</v>
      </c>
      <c r="M92" s="581">
        <v>0</v>
      </c>
      <c r="N92" s="581">
        <v>0</v>
      </c>
      <c r="O92" s="581">
        <v>0</v>
      </c>
      <c r="P92" s="581">
        <v>0</v>
      </c>
      <c r="Q92" s="581">
        <v>-218</v>
      </c>
      <c r="R92" s="581">
        <v>1769</v>
      </c>
      <c r="S92" s="581">
        <v>109</v>
      </c>
      <c r="T92" s="581">
        <v>0</v>
      </c>
      <c r="U92" s="581">
        <v>-305</v>
      </c>
      <c r="V92" s="581">
        <v>0</v>
      </c>
      <c r="W92" s="581">
        <v>0</v>
      </c>
      <c r="X92" s="581">
        <v>0</v>
      </c>
      <c r="Y92" s="581">
        <v>0</v>
      </c>
      <c r="Z92" s="581">
        <v>0</v>
      </c>
      <c r="AA92" s="581">
        <v>0</v>
      </c>
      <c r="AB92" s="581">
        <v>187</v>
      </c>
      <c r="AC92" s="581">
        <v>0</v>
      </c>
    </row>
    <row r="93" spans="1:29" x14ac:dyDescent="0.2">
      <c r="A93" s="581" t="s">
        <v>288</v>
      </c>
      <c r="B93" s="581" t="s">
        <v>253</v>
      </c>
      <c r="C93" s="581" t="s">
        <v>289</v>
      </c>
      <c r="D93" s="581"/>
      <c r="E93" s="581"/>
      <c r="F93" s="631"/>
      <c r="G93" s="636">
        <v>0</v>
      </c>
      <c r="H93" s="581">
        <v>0</v>
      </c>
      <c r="I93" s="581">
        <v>228</v>
      </c>
      <c r="J93" s="581">
        <v>0</v>
      </c>
      <c r="K93" s="581">
        <v>0</v>
      </c>
      <c r="L93" s="581">
        <v>34</v>
      </c>
      <c r="M93" s="581">
        <v>0</v>
      </c>
      <c r="N93" s="581">
        <v>0</v>
      </c>
      <c r="O93" s="581">
        <v>0</v>
      </c>
      <c r="P93" s="581">
        <v>48</v>
      </c>
      <c r="Q93" s="581">
        <v>341</v>
      </c>
      <c r="R93" s="581">
        <v>-22</v>
      </c>
      <c r="S93" s="581">
        <v>35</v>
      </c>
      <c r="T93" s="581">
        <v>0</v>
      </c>
      <c r="U93" s="581">
        <v>0</v>
      </c>
      <c r="V93" s="581">
        <v>0</v>
      </c>
      <c r="W93" s="581">
        <v>0</v>
      </c>
      <c r="X93" s="581">
        <v>0</v>
      </c>
      <c r="Y93" s="581">
        <v>0</v>
      </c>
      <c r="Z93" s="581">
        <v>0</v>
      </c>
      <c r="AA93" s="581">
        <v>0</v>
      </c>
      <c r="AB93" s="581">
        <v>0</v>
      </c>
      <c r="AC93" s="581">
        <v>1</v>
      </c>
    </row>
    <row r="94" spans="1:29" x14ac:dyDescent="0.2">
      <c r="A94" s="581" t="s">
        <v>288</v>
      </c>
      <c r="B94" s="581" t="s">
        <v>254</v>
      </c>
      <c r="C94" s="581" t="s">
        <v>289</v>
      </c>
      <c r="D94" s="581"/>
      <c r="E94" s="581"/>
      <c r="F94" s="631"/>
      <c r="G94" s="636">
        <v>0</v>
      </c>
      <c r="H94" s="581">
        <v>0</v>
      </c>
      <c r="I94" s="581">
        <v>0</v>
      </c>
      <c r="J94" s="581">
        <v>0</v>
      </c>
      <c r="K94" s="581">
        <v>0</v>
      </c>
      <c r="L94" s="581">
        <v>20</v>
      </c>
      <c r="M94" s="581">
        <v>0</v>
      </c>
      <c r="N94" s="581">
        <v>0</v>
      </c>
      <c r="O94" s="581">
        <v>0</v>
      </c>
      <c r="P94" s="581">
        <v>0</v>
      </c>
      <c r="Q94" s="581">
        <v>2970</v>
      </c>
      <c r="R94" s="581">
        <v>0</v>
      </c>
      <c r="S94" s="581">
        <v>0</v>
      </c>
      <c r="T94" s="581">
        <v>0</v>
      </c>
      <c r="U94" s="581">
        <v>0</v>
      </c>
      <c r="V94" s="581">
        <v>0</v>
      </c>
      <c r="W94" s="581">
        <v>0</v>
      </c>
      <c r="X94" s="581">
        <v>0</v>
      </c>
      <c r="Y94" s="581">
        <v>0</v>
      </c>
      <c r="Z94" s="581">
        <v>0</v>
      </c>
      <c r="AA94" s="581">
        <v>0</v>
      </c>
      <c r="AB94" s="581">
        <v>0</v>
      </c>
      <c r="AC94" s="581">
        <v>0</v>
      </c>
    </row>
    <row r="95" spans="1:29" x14ac:dyDescent="0.2">
      <c r="A95" s="581" t="s">
        <v>290</v>
      </c>
      <c r="B95" s="581" t="s">
        <v>239</v>
      </c>
      <c r="C95" s="581" t="s">
        <v>263</v>
      </c>
      <c r="D95" s="581" t="s">
        <v>291</v>
      </c>
      <c r="E95" s="581"/>
      <c r="F95" s="631"/>
      <c r="G95" s="636">
        <v>0</v>
      </c>
      <c r="H95" s="581">
        <v>0</v>
      </c>
      <c r="I95" s="581">
        <v>1643</v>
      </c>
      <c r="J95" s="581">
        <v>0</v>
      </c>
      <c r="K95" s="581">
        <v>0</v>
      </c>
      <c r="L95" s="581">
        <v>0</v>
      </c>
      <c r="M95" s="581">
        <v>0</v>
      </c>
      <c r="N95" s="581">
        <v>0</v>
      </c>
      <c r="O95" s="581">
        <v>0</v>
      </c>
      <c r="P95" s="581">
        <v>0</v>
      </c>
      <c r="Q95" s="581">
        <v>0</v>
      </c>
      <c r="R95" s="581">
        <v>-810</v>
      </c>
      <c r="S95" s="581">
        <v>0</v>
      </c>
      <c r="T95" s="581">
        <v>0</v>
      </c>
      <c r="U95" s="581">
        <v>-212</v>
      </c>
      <c r="V95" s="581">
        <v>0</v>
      </c>
      <c r="W95" s="581">
        <v>0</v>
      </c>
      <c r="X95" s="581">
        <v>0</v>
      </c>
      <c r="Y95" s="581">
        <v>0</v>
      </c>
      <c r="Z95" s="581">
        <v>0</v>
      </c>
      <c r="AA95" s="581">
        <v>0</v>
      </c>
      <c r="AB95" s="581">
        <v>-9</v>
      </c>
      <c r="AC95" s="581">
        <v>0</v>
      </c>
    </row>
    <row r="96" spans="1:29" x14ac:dyDescent="0.2">
      <c r="A96" s="581" t="s">
        <v>290</v>
      </c>
      <c r="B96" s="581" t="s">
        <v>239</v>
      </c>
      <c r="C96" s="581" t="s">
        <v>263</v>
      </c>
      <c r="D96" s="581" t="s">
        <v>292</v>
      </c>
      <c r="E96" s="581"/>
      <c r="F96" s="631"/>
      <c r="G96" s="636">
        <v>0</v>
      </c>
      <c r="H96" s="581">
        <v>0</v>
      </c>
      <c r="I96" s="581">
        <v>472</v>
      </c>
      <c r="J96" s="581">
        <v>0</v>
      </c>
      <c r="K96" s="581">
        <v>0</v>
      </c>
      <c r="L96" s="581">
        <v>0</v>
      </c>
      <c r="M96" s="581">
        <v>0</v>
      </c>
      <c r="N96" s="581">
        <v>0</v>
      </c>
      <c r="O96" s="581">
        <v>0</v>
      </c>
      <c r="P96" s="581">
        <v>0</v>
      </c>
      <c r="Q96" s="581">
        <v>181</v>
      </c>
      <c r="R96" s="581">
        <v>239</v>
      </c>
      <c r="S96" s="581">
        <v>0</v>
      </c>
      <c r="T96" s="581">
        <v>0</v>
      </c>
      <c r="U96" s="581">
        <v>214</v>
      </c>
      <c r="V96" s="581">
        <v>0</v>
      </c>
      <c r="W96" s="581">
        <v>0</v>
      </c>
      <c r="X96" s="581">
        <v>0</v>
      </c>
      <c r="Y96" s="581">
        <v>0</v>
      </c>
      <c r="Z96" s="581">
        <v>0</v>
      </c>
      <c r="AA96" s="581">
        <v>0</v>
      </c>
      <c r="AB96" s="581">
        <v>-2</v>
      </c>
      <c r="AC96" s="581">
        <v>0</v>
      </c>
    </row>
    <row r="97" spans="1:29" x14ac:dyDescent="0.2">
      <c r="A97" s="581" t="s">
        <v>290</v>
      </c>
      <c r="B97" s="581" t="s">
        <v>239</v>
      </c>
      <c r="C97" s="581" t="s">
        <v>263</v>
      </c>
      <c r="D97" s="581" t="s">
        <v>293</v>
      </c>
      <c r="E97" s="581"/>
      <c r="F97" s="631"/>
      <c r="G97" s="636">
        <v>0</v>
      </c>
      <c r="H97" s="581">
        <v>0</v>
      </c>
      <c r="I97" s="581">
        <v>501</v>
      </c>
      <c r="J97" s="581">
        <v>0</v>
      </c>
      <c r="K97" s="581">
        <v>0</v>
      </c>
      <c r="L97" s="581">
        <v>0</v>
      </c>
      <c r="M97" s="581">
        <v>0</v>
      </c>
      <c r="N97" s="581">
        <v>0</v>
      </c>
      <c r="O97" s="581">
        <v>0</v>
      </c>
      <c r="P97" s="581">
        <v>0</v>
      </c>
      <c r="Q97" s="581">
        <v>0</v>
      </c>
      <c r="R97" s="581">
        <v>-6</v>
      </c>
      <c r="S97" s="581">
        <v>0</v>
      </c>
      <c r="T97" s="581">
        <v>0</v>
      </c>
      <c r="U97" s="581">
        <v>-103</v>
      </c>
      <c r="V97" s="581">
        <v>0</v>
      </c>
      <c r="W97" s="581">
        <v>0</v>
      </c>
      <c r="X97" s="581">
        <v>0</v>
      </c>
      <c r="Y97" s="581">
        <v>0</v>
      </c>
      <c r="Z97" s="581">
        <v>0</v>
      </c>
      <c r="AA97" s="581">
        <v>0</v>
      </c>
      <c r="AB97" s="581">
        <v>-34</v>
      </c>
      <c r="AC97" s="581">
        <v>0</v>
      </c>
    </row>
    <row r="98" spans="1:29" x14ac:dyDescent="0.2">
      <c r="A98" s="581" t="s">
        <v>290</v>
      </c>
      <c r="B98" s="581" t="s">
        <v>239</v>
      </c>
      <c r="C98" s="581" t="s">
        <v>263</v>
      </c>
      <c r="D98" s="581" t="s">
        <v>294</v>
      </c>
      <c r="E98" s="581"/>
      <c r="F98" s="631"/>
      <c r="G98" s="636">
        <v>0</v>
      </c>
      <c r="H98" s="581">
        <v>0</v>
      </c>
      <c r="I98" s="581">
        <v>385</v>
      </c>
      <c r="J98" s="581">
        <v>0</v>
      </c>
      <c r="K98" s="581">
        <v>0</v>
      </c>
      <c r="L98" s="581">
        <v>0</v>
      </c>
      <c r="M98" s="581">
        <v>0</v>
      </c>
      <c r="N98" s="581">
        <v>0</v>
      </c>
      <c r="O98" s="581">
        <v>0</v>
      </c>
      <c r="P98" s="581">
        <v>0</v>
      </c>
      <c r="Q98" s="581">
        <v>0</v>
      </c>
      <c r="R98" s="581">
        <v>101</v>
      </c>
      <c r="S98" s="581">
        <v>0</v>
      </c>
      <c r="T98" s="581">
        <v>0</v>
      </c>
      <c r="U98" s="581">
        <v>-111</v>
      </c>
      <c r="V98" s="581">
        <v>0</v>
      </c>
      <c r="W98" s="581">
        <v>0</v>
      </c>
      <c r="X98" s="581">
        <v>0</v>
      </c>
      <c r="Y98" s="581">
        <v>0</v>
      </c>
      <c r="Z98" s="581">
        <v>0</v>
      </c>
      <c r="AA98" s="581">
        <v>0</v>
      </c>
      <c r="AB98" s="581">
        <v>-21</v>
      </c>
      <c r="AC98" s="581">
        <v>0</v>
      </c>
    </row>
    <row r="99" spans="1:29" x14ac:dyDescent="0.2">
      <c r="A99" s="581" t="s">
        <v>290</v>
      </c>
      <c r="B99" s="581" t="s">
        <v>244</v>
      </c>
      <c r="C99" s="581" t="s">
        <v>263</v>
      </c>
      <c r="D99" s="581" t="s">
        <v>291</v>
      </c>
      <c r="E99" s="581"/>
      <c r="F99" s="631"/>
      <c r="G99" s="636">
        <v>0</v>
      </c>
      <c r="H99" s="581">
        <v>0</v>
      </c>
      <c r="I99" s="581">
        <v>0</v>
      </c>
      <c r="J99" s="581">
        <v>0</v>
      </c>
      <c r="K99" s="581">
        <v>0</v>
      </c>
      <c r="L99" s="581">
        <v>0</v>
      </c>
      <c r="M99" s="581">
        <v>0</v>
      </c>
      <c r="N99" s="581">
        <v>0</v>
      </c>
      <c r="O99" s="581">
        <v>0</v>
      </c>
      <c r="P99" s="581">
        <v>0</v>
      </c>
      <c r="Q99" s="581">
        <v>0</v>
      </c>
      <c r="R99" s="581">
        <v>156</v>
      </c>
      <c r="S99" s="581">
        <v>0</v>
      </c>
      <c r="T99" s="581">
        <v>0</v>
      </c>
      <c r="U99" s="581">
        <v>-45</v>
      </c>
      <c r="V99" s="581">
        <v>0</v>
      </c>
      <c r="W99" s="581">
        <v>0</v>
      </c>
      <c r="X99" s="581">
        <v>0</v>
      </c>
      <c r="Y99" s="581">
        <v>0</v>
      </c>
      <c r="Z99" s="581">
        <v>0</v>
      </c>
      <c r="AA99" s="581">
        <v>0</v>
      </c>
      <c r="AB99" s="581">
        <v>6</v>
      </c>
      <c r="AC99" s="581">
        <v>0</v>
      </c>
    </row>
    <row r="100" spans="1:29" x14ac:dyDescent="0.2">
      <c r="A100" s="581" t="s">
        <v>290</v>
      </c>
      <c r="B100" s="581" t="s">
        <v>244</v>
      </c>
      <c r="C100" s="581" t="s">
        <v>263</v>
      </c>
      <c r="D100" s="581" t="s">
        <v>293</v>
      </c>
      <c r="E100" s="581"/>
      <c r="F100" s="631"/>
      <c r="G100" s="636">
        <v>0</v>
      </c>
      <c r="H100" s="581">
        <v>0</v>
      </c>
      <c r="I100" s="581">
        <v>0</v>
      </c>
      <c r="J100" s="581">
        <v>0</v>
      </c>
      <c r="K100" s="581">
        <v>0</v>
      </c>
      <c r="L100" s="581">
        <v>0</v>
      </c>
      <c r="M100" s="581">
        <v>0</v>
      </c>
      <c r="N100" s="581">
        <v>0</v>
      </c>
      <c r="O100" s="581">
        <v>0</v>
      </c>
      <c r="P100" s="581">
        <v>0</v>
      </c>
      <c r="Q100" s="581">
        <v>0</v>
      </c>
      <c r="R100" s="581">
        <v>18</v>
      </c>
      <c r="S100" s="581">
        <v>0</v>
      </c>
      <c r="T100" s="581">
        <v>0</v>
      </c>
      <c r="U100" s="581">
        <v>0</v>
      </c>
      <c r="V100" s="581">
        <v>0</v>
      </c>
      <c r="W100" s="581">
        <v>0</v>
      </c>
      <c r="X100" s="581">
        <v>0</v>
      </c>
      <c r="Y100" s="581">
        <v>0</v>
      </c>
      <c r="Z100" s="581">
        <v>0</v>
      </c>
      <c r="AA100" s="581">
        <v>0</v>
      </c>
      <c r="AB100" s="581">
        <v>0</v>
      </c>
      <c r="AC100" s="581">
        <v>0</v>
      </c>
    </row>
    <row r="101" spans="1:29" x14ac:dyDescent="0.2">
      <c r="A101" s="581" t="s">
        <v>290</v>
      </c>
      <c r="B101" s="581" t="s">
        <v>244</v>
      </c>
      <c r="C101" s="581" t="s">
        <v>263</v>
      </c>
      <c r="D101" s="581" t="s">
        <v>294</v>
      </c>
      <c r="E101" s="581"/>
      <c r="F101" s="631"/>
      <c r="G101" s="636">
        <v>0</v>
      </c>
      <c r="H101" s="581">
        <v>0</v>
      </c>
      <c r="I101" s="581">
        <v>0</v>
      </c>
      <c r="J101" s="581">
        <v>0</v>
      </c>
      <c r="K101" s="581">
        <v>0</v>
      </c>
      <c r="L101" s="581">
        <v>0</v>
      </c>
      <c r="M101" s="581">
        <v>0</v>
      </c>
      <c r="N101" s="581">
        <v>0</v>
      </c>
      <c r="O101" s="581">
        <v>0</v>
      </c>
      <c r="P101" s="581">
        <v>0</v>
      </c>
      <c r="Q101" s="581">
        <v>0</v>
      </c>
      <c r="R101" s="581">
        <v>20</v>
      </c>
      <c r="S101" s="581">
        <v>0</v>
      </c>
      <c r="T101" s="581">
        <v>0</v>
      </c>
      <c r="U101" s="581">
        <v>0</v>
      </c>
      <c r="V101" s="581">
        <v>0</v>
      </c>
      <c r="W101" s="581">
        <v>0</v>
      </c>
      <c r="X101" s="581">
        <v>0</v>
      </c>
      <c r="Y101" s="581">
        <v>0</v>
      </c>
      <c r="Z101" s="581">
        <v>0</v>
      </c>
      <c r="AA101" s="581">
        <v>0</v>
      </c>
      <c r="AB101" s="581">
        <v>0</v>
      </c>
      <c r="AC101" s="581">
        <v>0</v>
      </c>
    </row>
    <row r="102" spans="1:29" x14ac:dyDescent="0.2">
      <c r="A102" s="581" t="s">
        <v>290</v>
      </c>
      <c r="B102" s="581" t="s">
        <v>240</v>
      </c>
      <c r="C102" s="581" t="s">
        <v>263</v>
      </c>
      <c r="D102" s="581" t="s">
        <v>292</v>
      </c>
      <c r="E102" s="581"/>
      <c r="F102" s="631"/>
      <c r="G102" s="636">
        <v>0</v>
      </c>
      <c r="H102" s="581">
        <v>0</v>
      </c>
      <c r="I102" s="581">
        <v>0</v>
      </c>
      <c r="J102" s="581">
        <v>0</v>
      </c>
      <c r="K102" s="581">
        <v>0</v>
      </c>
      <c r="L102" s="581">
        <v>0</v>
      </c>
      <c r="M102" s="581">
        <v>0</v>
      </c>
      <c r="N102" s="581">
        <v>0</v>
      </c>
      <c r="O102" s="581">
        <v>0</v>
      </c>
      <c r="P102" s="581">
        <v>0</v>
      </c>
      <c r="Q102" s="581">
        <v>11</v>
      </c>
      <c r="R102" s="581">
        <v>-10</v>
      </c>
      <c r="S102" s="581">
        <v>0</v>
      </c>
      <c r="T102" s="581">
        <v>0</v>
      </c>
      <c r="U102" s="581">
        <v>0</v>
      </c>
      <c r="V102" s="581">
        <v>0</v>
      </c>
      <c r="W102" s="581">
        <v>0</v>
      </c>
      <c r="X102" s="581">
        <v>0</v>
      </c>
      <c r="Y102" s="581">
        <v>0</v>
      </c>
      <c r="Z102" s="581">
        <v>0</v>
      </c>
      <c r="AA102" s="581">
        <v>0</v>
      </c>
      <c r="AB102" s="581">
        <v>0</v>
      </c>
      <c r="AC102" s="581">
        <v>0</v>
      </c>
    </row>
    <row r="103" spans="1:29" x14ac:dyDescent="0.2">
      <c r="A103" s="581" t="s">
        <v>290</v>
      </c>
      <c r="B103" s="581" t="s">
        <v>241</v>
      </c>
      <c r="C103" s="581" t="s">
        <v>263</v>
      </c>
      <c r="D103" s="581" t="s">
        <v>292</v>
      </c>
      <c r="E103" s="581"/>
      <c r="F103" s="631"/>
      <c r="G103" s="636">
        <v>0</v>
      </c>
      <c r="H103" s="581">
        <v>0</v>
      </c>
      <c r="I103" s="581">
        <v>0</v>
      </c>
      <c r="J103" s="581">
        <v>0</v>
      </c>
      <c r="K103" s="581">
        <v>0</v>
      </c>
      <c r="L103" s="581">
        <v>0</v>
      </c>
      <c r="M103" s="581">
        <v>0</v>
      </c>
      <c r="N103" s="581">
        <v>0</v>
      </c>
      <c r="O103" s="581">
        <v>0</v>
      </c>
      <c r="P103" s="581">
        <v>0</v>
      </c>
      <c r="Q103" s="581">
        <v>437</v>
      </c>
      <c r="R103" s="581">
        <v>-256</v>
      </c>
      <c r="S103" s="581">
        <v>0</v>
      </c>
      <c r="T103" s="581">
        <v>0</v>
      </c>
      <c r="U103" s="581">
        <v>0</v>
      </c>
      <c r="V103" s="581">
        <v>0</v>
      </c>
      <c r="W103" s="581">
        <v>0</v>
      </c>
      <c r="X103" s="581">
        <v>0</v>
      </c>
      <c r="Y103" s="581">
        <v>0</v>
      </c>
      <c r="Z103" s="581">
        <v>0</v>
      </c>
      <c r="AA103" s="581">
        <v>0</v>
      </c>
      <c r="AB103" s="581">
        <v>0</v>
      </c>
      <c r="AC103" s="581">
        <v>0</v>
      </c>
    </row>
    <row r="104" spans="1:29" x14ac:dyDescent="0.2">
      <c r="A104" s="581" t="s">
        <v>290</v>
      </c>
      <c r="B104" s="581" t="s">
        <v>241</v>
      </c>
      <c r="C104" s="581" t="s">
        <v>263</v>
      </c>
      <c r="D104" s="581" t="s">
        <v>294</v>
      </c>
      <c r="E104" s="581"/>
      <c r="F104" s="631"/>
      <c r="G104" s="636">
        <v>0</v>
      </c>
      <c r="H104" s="581">
        <v>0</v>
      </c>
      <c r="I104" s="581">
        <v>0</v>
      </c>
      <c r="J104" s="581">
        <v>0</v>
      </c>
      <c r="K104" s="581">
        <v>0</v>
      </c>
      <c r="L104" s="581">
        <v>0</v>
      </c>
      <c r="M104" s="581">
        <v>0</v>
      </c>
      <c r="N104" s="581">
        <v>0</v>
      </c>
      <c r="O104" s="581">
        <v>0</v>
      </c>
      <c r="P104" s="581">
        <v>0</v>
      </c>
      <c r="Q104" s="581">
        <v>0</v>
      </c>
      <c r="R104" s="581">
        <v>-52</v>
      </c>
      <c r="S104" s="581">
        <v>0</v>
      </c>
      <c r="T104" s="581">
        <v>0</v>
      </c>
      <c r="U104" s="581">
        <v>0</v>
      </c>
      <c r="V104" s="581">
        <v>0</v>
      </c>
      <c r="W104" s="581">
        <v>0</v>
      </c>
      <c r="X104" s="581">
        <v>0</v>
      </c>
      <c r="Y104" s="581">
        <v>0</v>
      </c>
      <c r="Z104" s="581">
        <v>0</v>
      </c>
      <c r="AA104" s="581">
        <v>0</v>
      </c>
      <c r="AB104" s="581">
        <v>0</v>
      </c>
      <c r="AC104" s="581">
        <v>0</v>
      </c>
    </row>
    <row r="105" spans="1:29" x14ac:dyDescent="0.2">
      <c r="A105" s="581" t="s">
        <v>290</v>
      </c>
      <c r="B105" s="581" t="s">
        <v>242</v>
      </c>
      <c r="C105" s="581" t="s">
        <v>263</v>
      </c>
      <c r="D105" s="581" t="s">
        <v>292</v>
      </c>
      <c r="E105" s="581"/>
      <c r="F105" s="631"/>
      <c r="G105" s="636">
        <v>0</v>
      </c>
      <c r="H105" s="581">
        <v>0</v>
      </c>
      <c r="I105" s="581">
        <v>0</v>
      </c>
      <c r="J105" s="581">
        <v>0</v>
      </c>
      <c r="K105" s="581">
        <v>0</v>
      </c>
      <c r="L105" s="581">
        <v>0</v>
      </c>
      <c r="M105" s="581">
        <v>0</v>
      </c>
      <c r="N105" s="581">
        <v>0</v>
      </c>
      <c r="O105" s="581">
        <v>0</v>
      </c>
      <c r="P105" s="581">
        <v>0</v>
      </c>
      <c r="Q105" s="581">
        <v>4</v>
      </c>
      <c r="R105" s="581">
        <v>-4</v>
      </c>
      <c r="S105" s="581">
        <v>0</v>
      </c>
      <c r="T105" s="581">
        <v>0</v>
      </c>
      <c r="U105" s="581">
        <v>0</v>
      </c>
      <c r="V105" s="581">
        <v>0</v>
      </c>
      <c r="W105" s="581">
        <v>0</v>
      </c>
      <c r="X105" s="581">
        <v>0</v>
      </c>
      <c r="Y105" s="581">
        <v>0</v>
      </c>
      <c r="Z105" s="581">
        <v>0</v>
      </c>
      <c r="AA105" s="581">
        <v>0</v>
      </c>
      <c r="AB105" s="581">
        <v>0</v>
      </c>
      <c r="AC105" s="581">
        <v>0</v>
      </c>
    </row>
    <row r="106" spans="1:29" x14ac:dyDescent="0.2">
      <c r="A106" s="581" t="s">
        <v>290</v>
      </c>
      <c r="B106" s="581" t="s">
        <v>244</v>
      </c>
      <c r="C106" s="581" t="s">
        <v>295</v>
      </c>
      <c r="D106" s="581" t="s">
        <v>296</v>
      </c>
      <c r="E106" s="581"/>
      <c r="F106" s="631"/>
      <c r="G106" s="636">
        <v>0</v>
      </c>
      <c r="H106" s="581">
        <v>0</v>
      </c>
      <c r="I106" s="581">
        <v>0</v>
      </c>
      <c r="J106" s="581">
        <v>0</v>
      </c>
      <c r="K106" s="581">
        <v>0</v>
      </c>
      <c r="L106" s="581">
        <v>0</v>
      </c>
      <c r="M106" s="581">
        <v>0</v>
      </c>
      <c r="N106" s="581">
        <v>0</v>
      </c>
      <c r="O106" s="581">
        <v>0</v>
      </c>
      <c r="P106" s="581">
        <v>0</v>
      </c>
      <c r="Q106" s="581">
        <v>0</v>
      </c>
      <c r="R106" s="581">
        <v>6</v>
      </c>
      <c r="S106" s="581">
        <v>0</v>
      </c>
      <c r="T106" s="581">
        <v>0</v>
      </c>
      <c r="U106" s="581">
        <v>0</v>
      </c>
      <c r="V106" s="581">
        <v>0</v>
      </c>
      <c r="W106" s="581">
        <v>0</v>
      </c>
      <c r="X106" s="581">
        <v>0</v>
      </c>
      <c r="Y106" s="581">
        <v>0</v>
      </c>
      <c r="Z106" s="581">
        <v>0</v>
      </c>
      <c r="AA106" s="581">
        <v>0</v>
      </c>
      <c r="AB106" s="581">
        <v>0</v>
      </c>
      <c r="AC106" s="581">
        <v>0</v>
      </c>
    </row>
    <row r="107" spans="1:29" x14ac:dyDescent="0.2">
      <c r="A107" s="581" t="s">
        <v>290</v>
      </c>
      <c r="B107" s="581" t="s">
        <v>240</v>
      </c>
      <c r="C107" s="581" t="s">
        <v>295</v>
      </c>
      <c r="D107" s="581" t="s">
        <v>296</v>
      </c>
      <c r="E107" s="581"/>
      <c r="F107" s="631"/>
      <c r="G107" s="636">
        <v>0</v>
      </c>
      <c r="H107" s="581">
        <v>0</v>
      </c>
      <c r="I107" s="581">
        <v>0</v>
      </c>
      <c r="J107" s="581">
        <v>0</v>
      </c>
      <c r="K107" s="581">
        <v>0</v>
      </c>
      <c r="L107" s="581">
        <v>0</v>
      </c>
      <c r="M107" s="581">
        <v>0</v>
      </c>
      <c r="N107" s="581">
        <v>0</v>
      </c>
      <c r="O107" s="581">
        <v>0</v>
      </c>
      <c r="P107" s="581">
        <v>0</v>
      </c>
      <c r="Q107" s="581">
        <v>2</v>
      </c>
      <c r="R107" s="581">
        <v>0</v>
      </c>
      <c r="S107" s="581">
        <v>0</v>
      </c>
      <c r="T107" s="581">
        <v>0</v>
      </c>
      <c r="U107" s="581">
        <v>0</v>
      </c>
      <c r="V107" s="581">
        <v>0</v>
      </c>
      <c r="W107" s="581">
        <v>0</v>
      </c>
      <c r="X107" s="581">
        <v>0</v>
      </c>
      <c r="Y107" s="581">
        <v>0</v>
      </c>
      <c r="Z107" s="581">
        <v>0</v>
      </c>
      <c r="AA107" s="581">
        <v>0</v>
      </c>
      <c r="AB107" s="581">
        <v>0</v>
      </c>
      <c r="AC107" s="581">
        <v>0</v>
      </c>
    </row>
    <row r="108" spans="1:29" x14ac:dyDescent="0.2">
      <c r="A108" s="581" t="s">
        <v>290</v>
      </c>
      <c r="B108" s="581" t="s">
        <v>241</v>
      </c>
      <c r="C108" s="581" t="s">
        <v>295</v>
      </c>
      <c r="D108" s="581" t="s">
        <v>296</v>
      </c>
      <c r="E108" s="581"/>
      <c r="F108" s="631"/>
      <c r="G108" s="636">
        <v>0</v>
      </c>
      <c r="H108" s="581">
        <v>0</v>
      </c>
      <c r="I108" s="581">
        <v>0</v>
      </c>
      <c r="J108" s="581">
        <v>0</v>
      </c>
      <c r="K108" s="581">
        <v>0</v>
      </c>
      <c r="L108" s="581">
        <v>0</v>
      </c>
      <c r="M108" s="581">
        <v>0</v>
      </c>
      <c r="N108" s="581">
        <v>0</v>
      </c>
      <c r="O108" s="581">
        <v>0</v>
      </c>
      <c r="P108" s="581">
        <v>0</v>
      </c>
      <c r="Q108" s="581">
        <v>63</v>
      </c>
      <c r="R108" s="581">
        <v>0</v>
      </c>
      <c r="S108" s="581">
        <v>0</v>
      </c>
      <c r="T108" s="581">
        <v>0</v>
      </c>
      <c r="U108" s="581">
        <v>0</v>
      </c>
      <c r="V108" s="581">
        <v>0</v>
      </c>
      <c r="W108" s="581">
        <v>0</v>
      </c>
      <c r="X108" s="581">
        <v>0</v>
      </c>
      <c r="Y108" s="581">
        <v>0</v>
      </c>
      <c r="Z108" s="581">
        <v>0</v>
      </c>
      <c r="AA108" s="581">
        <v>0</v>
      </c>
      <c r="AB108" s="581">
        <v>0</v>
      </c>
      <c r="AC108" s="581">
        <v>0</v>
      </c>
    </row>
    <row r="109" spans="1:29" x14ac:dyDescent="0.2">
      <c r="A109" s="581" t="s">
        <v>290</v>
      </c>
      <c r="B109" s="581" t="s">
        <v>242</v>
      </c>
      <c r="C109" s="581" t="s">
        <v>295</v>
      </c>
      <c r="D109" s="581" t="s">
        <v>296</v>
      </c>
      <c r="E109" s="581"/>
      <c r="F109" s="631"/>
      <c r="G109" s="636">
        <v>0</v>
      </c>
      <c r="H109" s="581">
        <v>0</v>
      </c>
      <c r="I109" s="581">
        <v>0</v>
      </c>
      <c r="J109" s="581">
        <v>0</v>
      </c>
      <c r="K109" s="581">
        <v>0</v>
      </c>
      <c r="L109" s="581">
        <v>0</v>
      </c>
      <c r="M109" s="581">
        <v>0</v>
      </c>
      <c r="N109" s="581">
        <v>0</v>
      </c>
      <c r="O109" s="581">
        <v>0</v>
      </c>
      <c r="P109" s="581">
        <v>0</v>
      </c>
      <c r="Q109" s="581">
        <v>1</v>
      </c>
      <c r="R109" s="581">
        <v>0</v>
      </c>
      <c r="S109" s="581">
        <v>0</v>
      </c>
      <c r="T109" s="581">
        <v>0</v>
      </c>
      <c r="U109" s="581">
        <v>0</v>
      </c>
      <c r="V109" s="581">
        <v>0</v>
      </c>
      <c r="W109" s="581">
        <v>0</v>
      </c>
      <c r="X109" s="581">
        <v>0</v>
      </c>
      <c r="Y109" s="581">
        <v>0</v>
      </c>
      <c r="Z109" s="581">
        <v>0</v>
      </c>
      <c r="AA109" s="581">
        <v>0</v>
      </c>
      <c r="AB109" s="581">
        <v>0</v>
      </c>
      <c r="AC109" s="581">
        <v>0</v>
      </c>
    </row>
    <row r="110" spans="1:29" x14ac:dyDescent="0.2">
      <c r="A110" s="581" t="s">
        <v>297</v>
      </c>
      <c r="B110" s="581" t="s">
        <v>239</v>
      </c>
      <c r="C110" s="581" t="s">
        <v>298</v>
      </c>
      <c r="D110" s="581" t="s">
        <v>299</v>
      </c>
      <c r="E110" s="581"/>
      <c r="F110" s="631"/>
      <c r="G110" s="636">
        <v>0</v>
      </c>
      <c r="H110" s="581">
        <v>0</v>
      </c>
      <c r="I110" s="581">
        <v>0</v>
      </c>
      <c r="J110" s="581">
        <v>0</v>
      </c>
      <c r="K110" s="581">
        <v>0</v>
      </c>
      <c r="L110" s="581">
        <v>0</v>
      </c>
      <c r="M110" s="581">
        <v>0</v>
      </c>
      <c r="N110" s="581">
        <v>0</v>
      </c>
      <c r="O110" s="581">
        <v>0</v>
      </c>
      <c r="P110" s="581">
        <v>0</v>
      </c>
      <c r="Q110" s="581">
        <v>2264</v>
      </c>
      <c r="R110" s="581">
        <v>0</v>
      </c>
      <c r="S110" s="581">
        <v>0</v>
      </c>
      <c r="T110" s="581">
        <v>0</v>
      </c>
      <c r="U110" s="581">
        <v>0</v>
      </c>
      <c r="V110" s="581">
        <v>0</v>
      </c>
      <c r="W110" s="581">
        <v>0</v>
      </c>
      <c r="X110" s="581">
        <v>0</v>
      </c>
      <c r="Y110" s="581">
        <v>0</v>
      </c>
      <c r="Z110" s="581">
        <v>0</v>
      </c>
      <c r="AA110" s="581">
        <v>0</v>
      </c>
      <c r="AB110" s="581">
        <v>0</v>
      </c>
      <c r="AC110" s="581">
        <v>0</v>
      </c>
    </row>
    <row r="111" spans="1:29" x14ac:dyDescent="0.2">
      <c r="A111" s="581" t="s">
        <v>297</v>
      </c>
      <c r="B111" s="581" t="s">
        <v>239</v>
      </c>
      <c r="C111" s="581" t="s">
        <v>298</v>
      </c>
      <c r="D111" s="581" t="s">
        <v>300</v>
      </c>
      <c r="E111" s="581"/>
      <c r="F111" s="631"/>
      <c r="G111" s="636">
        <v>0</v>
      </c>
      <c r="H111" s="581">
        <v>0</v>
      </c>
      <c r="I111" s="581">
        <v>6867</v>
      </c>
      <c r="J111" s="581">
        <v>0</v>
      </c>
      <c r="K111" s="581">
        <v>0</v>
      </c>
      <c r="L111" s="581">
        <v>0</v>
      </c>
      <c r="M111" s="581">
        <v>0</v>
      </c>
      <c r="N111" s="581">
        <v>0</v>
      </c>
      <c r="O111" s="581">
        <v>0</v>
      </c>
      <c r="P111" s="581">
        <v>0</v>
      </c>
      <c r="Q111" s="581">
        <v>190</v>
      </c>
      <c r="R111" s="581">
        <v>-258</v>
      </c>
      <c r="S111" s="581">
        <v>0</v>
      </c>
      <c r="T111" s="581">
        <v>0</v>
      </c>
      <c r="U111" s="581">
        <v>22</v>
      </c>
      <c r="V111" s="581">
        <v>0</v>
      </c>
      <c r="W111" s="581">
        <v>0</v>
      </c>
      <c r="X111" s="581">
        <v>0</v>
      </c>
      <c r="Y111" s="581">
        <v>0</v>
      </c>
      <c r="Z111" s="581">
        <v>0</v>
      </c>
      <c r="AA111" s="581">
        <v>0</v>
      </c>
      <c r="AB111" s="581">
        <v>2791</v>
      </c>
      <c r="AC111" s="581">
        <v>0</v>
      </c>
    </row>
    <row r="112" spans="1:29" x14ac:dyDescent="0.2">
      <c r="A112" s="581" t="s">
        <v>297</v>
      </c>
      <c r="B112" s="581" t="s">
        <v>239</v>
      </c>
      <c r="C112" s="581" t="s">
        <v>298</v>
      </c>
      <c r="D112" s="581" t="s">
        <v>301</v>
      </c>
      <c r="E112" s="581"/>
      <c r="F112" s="631"/>
      <c r="G112" s="636">
        <v>1609</v>
      </c>
      <c r="H112" s="581">
        <v>0</v>
      </c>
      <c r="I112" s="581">
        <v>8590</v>
      </c>
      <c r="J112" s="581">
        <v>0</v>
      </c>
      <c r="K112" s="581">
        <v>0</v>
      </c>
      <c r="L112" s="581">
        <v>0</v>
      </c>
      <c r="M112" s="581">
        <v>0</v>
      </c>
      <c r="N112" s="581">
        <v>0</v>
      </c>
      <c r="O112" s="581">
        <v>0</v>
      </c>
      <c r="P112" s="581">
        <v>0</v>
      </c>
      <c r="Q112" s="581">
        <v>257</v>
      </c>
      <c r="R112" s="581">
        <v>-5</v>
      </c>
      <c r="S112" s="581">
        <v>0</v>
      </c>
      <c r="T112" s="581">
        <v>0</v>
      </c>
      <c r="U112" s="581">
        <v>-54</v>
      </c>
      <c r="V112" s="581">
        <v>0</v>
      </c>
      <c r="W112" s="581">
        <v>0</v>
      </c>
      <c r="X112" s="581">
        <v>0</v>
      </c>
      <c r="Y112" s="581">
        <v>0</v>
      </c>
      <c r="Z112" s="581">
        <v>0</v>
      </c>
      <c r="AA112" s="581">
        <v>0</v>
      </c>
      <c r="AB112" s="581">
        <v>-73</v>
      </c>
      <c r="AC112" s="581">
        <v>0</v>
      </c>
    </row>
    <row r="113" spans="1:29" x14ac:dyDescent="0.2">
      <c r="A113" s="581" t="s">
        <v>297</v>
      </c>
      <c r="B113" s="581" t="s">
        <v>239</v>
      </c>
      <c r="C113" s="581" t="s">
        <v>298</v>
      </c>
      <c r="D113" s="581" t="s">
        <v>303</v>
      </c>
      <c r="E113" s="581"/>
      <c r="F113" s="631"/>
      <c r="G113" s="636">
        <v>0</v>
      </c>
      <c r="H113" s="581">
        <v>0</v>
      </c>
      <c r="I113" s="581">
        <v>0</v>
      </c>
      <c r="J113" s="581">
        <v>0</v>
      </c>
      <c r="K113" s="581">
        <v>0</v>
      </c>
      <c r="L113" s="581">
        <v>0</v>
      </c>
      <c r="M113" s="581">
        <v>0</v>
      </c>
      <c r="N113" s="581">
        <v>0</v>
      </c>
      <c r="O113" s="581">
        <v>0</v>
      </c>
      <c r="P113" s="581">
        <v>0</v>
      </c>
      <c r="Q113" s="581">
        <v>3</v>
      </c>
      <c r="R113" s="581">
        <v>0</v>
      </c>
      <c r="S113" s="581">
        <v>0</v>
      </c>
      <c r="T113" s="581">
        <v>0</v>
      </c>
      <c r="U113" s="581">
        <v>0</v>
      </c>
      <c r="V113" s="581">
        <v>0</v>
      </c>
      <c r="W113" s="581">
        <v>0</v>
      </c>
      <c r="X113" s="581">
        <v>0</v>
      </c>
      <c r="Y113" s="581">
        <v>0</v>
      </c>
      <c r="Z113" s="581">
        <v>0</v>
      </c>
      <c r="AA113" s="581">
        <v>0</v>
      </c>
      <c r="AB113" s="581">
        <v>9</v>
      </c>
      <c r="AC113" s="581">
        <v>0</v>
      </c>
    </row>
    <row r="114" spans="1:29" x14ac:dyDescent="0.2">
      <c r="A114" s="581" t="s">
        <v>297</v>
      </c>
      <c r="B114" s="581" t="s">
        <v>239</v>
      </c>
      <c r="C114" s="581" t="s">
        <v>298</v>
      </c>
      <c r="D114" s="581" t="s">
        <v>304</v>
      </c>
      <c r="E114" s="581"/>
      <c r="F114" s="631"/>
      <c r="G114" s="636">
        <v>0</v>
      </c>
      <c r="H114" s="581">
        <v>0</v>
      </c>
      <c r="I114" s="581">
        <v>2022</v>
      </c>
      <c r="J114" s="581">
        <v>0</v>
      </c>
      <c r="K114" s="581">
        <v>0</v>
      </c>
      <c r="L114" s="581">
        <v>0</v>
      </c>
      <c r="M114" s="581">
        <v>0</v>
      </c>
      <c r="N114" s="581">
        <v>0</v>
      </c>
      <c r="O114" s="581">
        <v>0</v>
      </c>
      <c r="P114" s="581">
        <v>0</v>
      </c>
      <c r="Q114" s="581">
        <v>4508</v>
      </c>
      <c r="R114" s="581">
        <v>-1</v>
      </c>
      <c r="S114" s="581">
        <v>0</v>
      </c>
      <c r="T114" s="581">
        <v>0</v>
      </c>
      <c r="U114" s="581">
        <v>262</v>
      </c>
      <c r="V114" s="581">
        <v>0</v>
      </c>
      <c r="W114" s="581">
        <v>0</v>
      </c>
      <c r="X114" s="581">
        <v>0</v>
      </c>
      <c r="Y114" s="581">
        <v>0</v>
      </c>
      <c r="Z114" s="581">
        <v>0</v>
      </c>
      <c r="AA114" s="581">
        <v>0</v>
      </c>
      <c r="AB114" s="581">
        <v>-50</v>
      </c>
      <c r="AC114" s="581">
        <v>0</v>
      </c>
    </row>
    <row r="115" spans="1:29" x14ac:dyDescent="0.2">
      <c r="A115" s="581" t="s">
        <v>297</v>
      </c>
      <c r="B115" s="581" t="s">
        <v>252</v>
      </c>
      <c r="C115" s="581" t="s">
        <v>298</v>
      </c>
      <c r="D115" s="581" t="s">
        <v>300</v>
      </c>
      <c r="E115" s="581"/>
      <c r="F115" s="631"/>
      <c r="G115" s="636">
        <v>0</v>
      </c>
      <c r="H115" s="581">
        <v>0</v>
      </c>
      <c r="I115" s="581">
        <v>0</v>
      </c>
      <c r="J115" s="581">
        <v>0</v>
      </c>
      <c r="K115" s="581">
        <v>0</v>
      </c>
      <c r="L115" s="581">
        <v>0</v>
      </c>
      <c r="M115" s="581">
        <v>0</v>
      </c>
      <c r="N115" s="581">
        <v>0</v>
      </c>
      <c r="O115" s="581">
        <v>0</v>
      </c>
      <c r="P115" s="581">
        <v>0</v>
      </c>
      <c r="Q115" s="581">
        <v>6</v>
      </c>
      <c r="R115" s="581">
        <v>0</v>
      </c>
      <c r="S115" s="581">
        <v>0</v>
      </c>
      <c r="T115" s="581">
        <v>0</v>
      </c>
      <c r="U115" s="581">
        <v>0</v>
      </c>
      <c r="V115" s="581">
        <v>0</v>
      </c>
      <c r="W115" s="581">
        <v>0</v>
      </c>
      <c r="X115" s="581">
        <v>0</v>
      </c>
      <c r="Y115" s="581">
        <v>0</v>
      </c>
      <c r="Z115" s="581">
        <v>0</v>
      </c>
      <c r="AA115" s="581">
        <v>0</v>
      </c>
      <c r="AB115" s="581">
        <v>0</v>
      </c>
      <c r="AC115" s="581">
        <v>0</v>
      </c>
    </row>
    <row r="116" spans="1:29" x14ac:dyDescent="0.2">
      <c r="A116" s="581" t="s">
        <v>297</v>
      </c>
      <c r="B116" s="581" t="s">
        <v>252</v>
      </c>
      <c r="C116" s="581" t="s">
        <v>298</v>
      </c>
      <c r="D116" s="581" t="s">
        <v>301</v>
      </c>
      <c r="E116" s="581"/>
      <c r="F116" s="631"/>
      <c r="G116" s="636">
        <v>0</v>
      </c>
      <c r="H116" s="581">
        <v>0</v>
      </c>
      <c r="I116" s="581">
        <v>0</v>
      </c>
      <c r="J116" s="581">
        <v>0</v>
      </c>
      <c r="K116" s="581">
        <v>0</v>
      </c>
      <c r="L116" s="581">
        <v>0</v>
      </c>
      <c r="M116" s="581">
        <v>0</v>
      </c>
      <c r="N116" s="581">
        <v>0</v>
      </c>
      <c r="O116" s="581">
        <v>0</v>
      </c>
      <c r="P116" s="581">
        <v>0</v>
      </c>
      <c r="Q116" s="581">
        <v>1</v>
      </c>
      <c r="R116" s="581">
        <v>0</v>
      </c>
      <c r="S116" s="581">
        <v>0</v>
      </c>
      <c r="T116" s="581">
        <v>0</v>
      </c>
      <c r="U116" s="581">
        <v>0</v>
      </c>
      <c r="V116" s="581">
        <v>0</v>
      </c>
      <c r="W116" s="581">
        <v>0</v>
      </c>
      <c r="X116" s="581">
        <v>0</v>
      </c>
      <c r="Y116" s="581">
        <v>0</v>
      </c>
      <c r="Z116" s="581">
        <v>0</v>
      </c>
      <c r="AA116" s="581">
        <v>0</v>
      </c>
      <c r="AB116" s="581">
        <v>0</v>
      </c>
      <c r="AC116" s="581">
        <v>0</v>
      </c>
    </row>
    <row r="117" spans="1:29" x14ac:dyDescent="0.2">
      <c r="A117" s="581" t="s">
        <v>297</v>
      </c>
      <c r="B117" s="581" t="s">
        <v>252</v>
      </c>
      <c r="C117" s="581" t="s">
        <v>298</v>
      </c>
      <c r="D117" s="581" t="s">
        <v>304</v>
      </c>
      <c r="E117" s="581"/>
      <c r="F117" s="631"/>
      <c r="G117" s="636">
        <v>0</v>
      </c>
      <c r="H117" s="581">
        <v>0</v>
      </c>
      <c r="I117" s="581">
        <v>0</v>
      </c>
      <c r="J117" s="581">
        <v>0</v>
      </c>
      <c r="K117" s="581">
        <v>0</v>
      </c>
      <c r="L117" s="581">
        <v>0</v>
      </c>
      <c r="M117" s="581">
        <v>0</v>
      </c>
      <c r="N117" s="581">
        <v>0</v>
      </c>
      <c r="O117" s="581">
        <v>0</v>
      </c>
      <c r="P117" s="581">
        <v>0</v>
      </c>
      <c r="Q117" s="581">
        <v>3</v>
      </c>
      <c r="R117" s="581">
        <v>0</v>
      </c>
      <c r="S117" s="581">
        <v>0</v>
      </c>
      <c r="T117" s="581">
        <v>0</v>
      </c>
      <c r="U117" s="581">
        <v>0</v>
      </c>
      <c r="V117" s="581">
        <v>0</v>
      </c>
      <c r="W117" s="581">
        <v>0</v>
      </c>
      <c r="X117" s="581">
        <v>0</v>
      </c>
      <c r="Y117" s="581">
        <v>0</v>
      </c>
      <c r="Z117" s="581">
        <v>0</v>
      </c>
      <c r="AA117" s="581">
        <v>0</v>
      </c>
      <c r="AB117" s="581">
        <v>0</v>
      </c>
      <c r="AC117" s="581">
        <v>0</v>
      </c>
    </row>
    <row r="118" spans="1:29" x14ac:dyDescent="0.2">
      <c r="A118" s="581" t="s">
        <v>297</v>
      </c>
      <c r="B118" s="581" t="s">
        <v>245</v>
      </c>
      <c r="C118" s="581" t="s">
        <v>298</v>
      </c>
      <c r="D118" s="581" t="s">
        <v>300</v>
      </c>
      <c r="E118" s="581"/>
      <c r="F118" s="631"/>
      <c r="G118" s="636">
        <v>0</v>
      </c>
      <c r="H118" s="581">
        <v>0</v>
      </c>
      <c r="I118" s="581">
        <v>0</v>
      </c>
      <c r="J118" s="581">
        <v>0</v>
      </c>
      <c r="K118" s="581">
        <v>0</v>
      </c>
      <c r="L118" s="581">
        <v>0</v>
      </c>
      <c r="M118" s="581">
        <v>0</v>
      </c>
      <c r="N118" s="581">
        <v>0</v>
      </c>
      <c r="O118" s="581">
        <v>0</v>
      </c>
      <c r="P118" s="581">
        <v>0</v>
      </c>
      <c r="Q118" s="581">
        <v>-15</v>
      </c>
      <c r="R118" s="581">
        <v>0</v>
      </c>
      <c r="S118" s="581">
        <v>0</v>
      </c>
      <c r="T118" s="581">
        <v>0</v>
      </c>
      <c r="U118" s="581">
        <v>0</v>
      </c>
      <c r="V118" s="581">
        <v>0</v>
      </c>
      <c r="W118" s="581">
        <v>0</v>
      </c>
      <c r="X118" s="581">
        <v>0</v>
      </c>
      <c r="Y118" s="581">
        <v>0</v>
      </c>
      <c r="Z118" s="581">
        <v>0</v>
      </c>
      <c r="AA118" s="581">
        <v>0</v>
      </c>
      <c r="AB118" s="581">
        <v>0</v>
      </c>
      <c r="AC118" s="581">
        <v>0</v>
      </c>
    </row>
    <row r="119" spans="1:29" x14ac:dyDescent="0.2">
      <c r="A119" s="581" t="s">
        <v>297</v>
      </c>
      <c r="B119" s="581" t="s">
        <v>245</v>
      </c>
      <c r="C119" s="581" t="s">
        <v>298</v>
      </c>
      <c r="D119" s="581" t="s">
        <v>301</v>
      </c>
      <c r="E119" s="581"/>
      <c r="F119" s="631"/>
      <c r="G119" s="636">
        <v>0</v>
      </c>
      <c r="H119" s="581">
        <v>0</v>
      </c>
      <c r="I119" s="581">
        <v>0</v>
      </c>
      <c r="J119" s="581">
        <v>0</v>
      </c>
      <c r="K119" s="581">
        <v>0</v>
      </c>
      <c r="L119" s="581">
        <v>0</v>
      </c>
      <c r="M119" s="581">
        <v>0</v>
      </c>
      <c r="N119" s="581">
        <v>0</v>
      </c>
      <c r="O119" s="581">
        <v>0</v>
      </c>
      <c r="P119" s="581">
        <v>0</v>
      </c>
      <c r="Q119" s="581">
        <v>-3</v>
      </c>
      <c r="R119" s="581">
        <v>0</v>
      </c>
      <c r="S119" s="581">
        <v>0</v>
      </c>
      <c r="T119" s="581">
        <v>0</v>
      </c>
      <c r="U119" s="581">
        <v>0</v>
      </c>
      <c r="V119" s="581">
        <v>0</v>
      </c>
      <c r="W119" s="581">
        <v>0</v>
      </c>
      <c r="X119" s="581">
        <v>0</v>
      </c>
      <c r="Y119" s="581">
        <v>0</v>
      </c>
      <c r="Z119" s="581">
        <v>0</v>
      </c>
      <c r="AA119" s="581">
        <v>0</v>
      </c>
      <c r="AB119" s="581">
        <v>0</v>
      </c>
      <c r="AC119" s="581">
        <v>0</v>
      </c>
    </row>
    <row r="120" spans="1:29" x14ac:dyDescent="0.2">
      <c r="A120" s="581" t="s">
        <v>297</v>
      </c>
      <c r="B120" s="581" t="s">
        <v>245</v>
      </c>
      <c r="C120" s="581" t="s">
        <v>298</v>
      </c>
      <c r="D120" s="581" t="s">
        <v>304</v>
      </c>
      <c r="E120" s="581"/>
      <c r="F120" s="631"/>
      <c r="G120" s="636">
        <v>0</v>
      </c>
      <c r="H120" s="581">
        <v>0</v>
      </c>
      <c r="I120" s="581">
        <v>0</v>
      </c>
      <c r="J120" s="581">
        <v>0</v>
      </c>
      <c r="K120" s="581">
        <v>0</v>
      </c>
      <c r="L120" s="581">
        <v>0</v>
      </c>
      <c r="M120" s="581">
        <v>0</v>
      </c>
      <c r="N120" s="581">
        <v>0</v>
      </c>
      <c r="O120" s="581">
        <v>0</v>
      </c>
      <c r="P120" s="581">
        <v>0</v>
      </c>
      <c r="Q120" s="581">
        <v>262</v>
      </c>
      <c r="R120" s="581">
        <v>0</v>
      </c>
      <c r="S120" s="581">
        <v>0</v>
      </c>
      <c r="T120" s="581">
        <v>0</v>
      </c>
      <c r="U120" s="581">
        <v>0</v>
      </c>
      <c r="V120" s="581">
        <v>0</v>
      </c>
      <c r="W120" s="581">
        <v>0</v>
      </c>
      <c r="X120" s="581">
        <v>0</v>
      </c>
      <c r="Y120" s="581">
        <v>0</v>
      </c>
      <c r="Z120" s="581">
        <v>0</v>
      </c>
      <c r="AA120" s="581">
        <v>0</v>
      </c>
      <c r="AB120" s="581">
        <v>-15</v>
      </c>
      <c r="AC120" s="581">
        <v>0</v>
      </c>
    </row>
    <row r="121" spans="1:29" x14ac:dyDescent="0.2">
      <c r="A121" s="581" t="s">
        <v>297</v>
      </c>
      <c r="B121" s="581" t="s">
        <v>246</v>
      </c>
      <c r="C121" s="581" t="s">
        <v>298</v>
      </c>
      <c r="D121" s="581" t="s">
        <v>300</v>
      </c>
      <c r="E121" s="581"/>
      <c r="F121" s="631"/>
      <c r="G121" s="636">
        <v>0</v>
      </c>
      <c r="H121" s="581">
        <v>0</v>
      </c>
      <c r="I121" s="581">
        <v>0</v>
      </c>
      <c r="J121" s="581">
        <v>0</v>
      </c>
      <c r="K121" s="581">
        <v>0</v>
      </c>
      <c r="L121" s="581">
        <v>0</v>
      </c>
      <c r="M121" s="581">
        <v>0</v>
      </c>
      <c r="N121" s="581">
        <v>0</v>
      </c>
      <c r="O121" s="581">
        <v>0</v>
      </c>
      <c r="P121" s="581">
        <v>0</v>
      </c>
      <c r="Q121" s="581">
        <v>2</v>
      </c>
      <c r="R121" s="581">
        <v>0</v>
      </c>
      <c r="S121" s="581">
        <v>0</v>
      </c>
      <c r="T121" s="581">
        <v>0</v>
      </c>
      <c r="U121" s="581">
        <v>0</v>
      </c>
      <c r="V121" s="581">
        <v>0</v>
      </c>
      <c r="W121" s="581">
        <v>0</v>
      </c>
      <c r="X121" s="581">
        <v>0</v>
      </c>
      <c r="Y121" s="581">
        <v>0</v>
      </c>
      <c r="Z121" s="581">
        <v>0</v>
      </c>
      <c r="AA121" s="581">
        <v>0</v>
      </c>
      <c r="AB121" s="581">
        <v>0</v>
      </c>
      <c r="AC121" s="581">
        <v>0</v>
      </c>
    </row>
    <row r="122" spans="1:29" x14ac:dyDescent="0.2">
      <c r="A122" s="581" t="s">
        <v>297</v>
      </c>
      <c r="B122" s="581" t="s">
        <v>246</v>
      </c>
      <c r="C122" s="581" t="s">
        <v>298</v>
      </c>
      <c r="D122" s="581" t="s">
        <v>301</v>
      </c>
      <c r="E122" s="581"/>
      <c r="F122" s="631"/>
      <c r="G122" s="636">
        <v>0</v>
      </c>
      <c r="H122" s="581">
        <v>0</v>
      </c>
      <c r="I122" s="581">
        <v>0</v>
      </c>
      <c r="J122" s="581">
        <v>0</v>
      </c>
      <c r="K122" s="581">
        <v>0</v>
      </c>
      <c r="L122" s="581">
        <v>0</v>
      </c>
      <c r="M122" s="581">
        <v>0</v>
      </c>
      <c r="N122" s="581">
        <v>0</v>
      </c>
      <c r="O122" s="581">
        <v>0</v>
      </c>
      <c r="P122" s="581">
        <v>0</v>
      </c>
      <c r="Q122" s="581">
        <v>115</v>
      </c>
      <c r="R122" s="581">
        <v>0</v>
      </c>
      <c r="S122" s="581">
        <v>0</v>
      </c>
      <c r="T122" s="581">
        <v>0</v>
      </c>
      <c r="U122" s="581">
        <v>0</v>
      </c>
      <c r="V122" s="581">
        <v>0</v>
      </c>
      <c r="W122" s="581">
        <v>0</v>
      </c>
      <c r="X122" s="581">
        <v>0</v>
      </c>
      <c r="Y122" s="581">
        <v>0</v>
      </c>
      <c r="Z122" s="581">
        <v>0</v>
      </c>
      <c r="AA122" s="581">
        <v>0</v>
      </c>
      <c r="AB122" s="581">
        <v>0</v>
      </c>
      <c r="AC122" s="581">
        <v>0</v>
      </c>
    </row>
    <row r="123" spans="1:29" x14ac:dyDescent="0.2">
      <c r="A123" s="581" t="s">
        <v>297</v>
      </c>
      <c r="B123" s="581" t="s">
        <v>246</v>
      </c>
      <c r="C123" s="581" t="s">
        <v>298</v>
      </c>
      <c r="D123" s="581" t="s">
        <v>304</v>
      </c>
      <c r="E123" s="581"/>
      <c r="F123" s="631"/>
      <c r="G123" s="636">
        <v>0</v>
      </c>
      <c r="H123" s="581">
        <v>0</v>
      </c>
      <c r="I123" s="581">
        <v>0</v>
      </c>
      <c r="J123" s="581">
        <v>0</v>
      </c>
      <c r="K123" s="581">
        <v>0</v>
      </c>
      <c r="L123" s="581">
        <v>0</v>
      </c>
      <c r="M123" s="581">
        <v>0</v>
      </c>
      <c r="N123" s="581">
        <v>0</v>
      </c>
      <c r="O123" s="581">
        <v>0</v>
      </c>
      <c r="P123" s="581">
        <v>0</v>
      </c>
      <c r="Q123" s="581">
        <v>12</v>
      </c>
      <c r="R123" s="581">
        <v>0</v>
      </c>
      <c r="S123" s="581">
        <v>0</v>
      </c>
      <c r="T123" s="581">
        <v>0</v>
      </c>
      <c r="U123" s="581">
        <v>0</v>
      </c>
      <c r="V123" s="581">
        <v>0</v>
      </c>
      <c r="W123" s="581">
        <v>0</v>
      </c>
      <c r="X123" s="581">
        <v>0</v>
      </c>
      <c r="Y123" s="581">
        <v>0</v>
      </c>
      <c r="Z123" s="581">
        <v>0</v>
      </c>
      <c r="AA123" s="581">
        <v>0</v>
      </c>
      <c r="AB123" s="581">
        <v>0</v>
      </c>
      <c r="AC123" s="581">
        <v>0</v>
      </c>
    </row>
    <row r="124" spans="1:29" x14ac:dyDescent="0.2">
      <c r="A124" s="581" t="s">
        <v>297</v>
      </c>
      <c r="B124" s="581" t="s">
        <v>247</v>
      </c>
      <c r="C124" s="581" t="s">
        <v>298</v>
      </c>
      <c r="D124" s="581" t="s">
        <v>301</v>
      </c>
      <c r="E124" s="581"/>
      <c r="F124" s="631"/>
      <c r="G124" s="636">
        <v>0</v>
      </c>
      <c r="H124" s="581">
        <v>0</v>
      </c>
      <c r="I124" s="581">
        <v>0</v>
      </c>
      <c r="J124" s="581">
        <v>0</v>
      </c>
      <c r="K124" s="581">
        <v>0</v>
      </c>
      <c r="L124" s="581">
        <v>0</v>
      </c>
      <c r="M124" s="581">
        <v>0</v>
      </c>
      <c r="N124" s="581">
        <v>0</v>
      </c>
      <c r="O124" s="581">
        <v>0</v>
      </c>
      <c r="P124" s="581">
        <v>0</v>
      </c>
      <c r="Q124" s="581">
        <v>6</v>
      </c>
      <c r="R124" s="581">
        <v>0</v>
      </c>
      <c r="S124" s="581">
        <v>0</v>
      </c>
      <c r="T124" s="581">
        <v>0</v>
      </c>
      <c r="U124" s="581">
        <v>0</v>
      </c>
      <c r="V124" s="581">
        <v>0</v>
      </c>
      <c r="W124" s="581">
        <v>0</v>
      </c>
      <c r="X124" s="581">
        <v>0</v>
      </c>
      <c r="Y124" s="581">
        <v>0</v>
      </c>
      <c r="Z124" s="581">
        <v>0</v>
      </c>
      <c r="AA124" s="581">
        <v>0</v>
      </c>
      <c r="AB124" s="581">
        <v>0</v>
      </c>
      <c r="AC124" s="581">
        <v>0</v>
      </c>
    </row>
    <row r="125" spans="1:29" x14ac:dyDescent="0.2">
      <c r="A125" s="581" t="s">
        <v>297</v>
      </c>
      <c r="B125" s="581" t="s">
        <v>247</v>
      </c>
      <c r="C125" s="581" t="s">
        <v>298</v>
      </c>
      <c r="D125" s="581" t="s">
        <v>304</v>
      </c>
      <c r="E125" s="581"/>
      <c r="F125" s="631"/>
      <c r="G125" s="636">
        <v>0</v>
      </c>
      <c r="H125" s="581">
        <v>0</v>
      </c>
      <c r="I125" s="581">
        <v>0</v>
      </c>
      <c r="J125" s="581">
        <v>0</v>
      </c>
      <c r="K125" s="581">
        <v>0</v>
      </c>
      <c r="L125" s="581">
        <v>0</v>
      </c>
      <c r="M125" s="581">
        <v>0</v>
      </c>
      <c r="N125" s="581">
        <v>0</v>
      </c>
      <c r="O125" s="581">
        <v>0</v>
      </c>
      <c r="P125" s="581">
        <v>0</v>
      </c>
      <c r="Q125" s="581">
        <v>10</v>
      </c>
      <c r="R125" s="581">
        <v>0</v>
      </c>
      <c r="S125" s="581">
        <v>0</v>
      </c>
      <c r="T125" s="581">
        <v>0</v>
      </c>
      <c r="U125" s="581">
        <v>0</v>
      </c>
      <c r="V125" s="581">
        <v>0</v>
      </c>
      <c r="W125" s="581">
        <v>0</v>
      </c>
      <c r="X125" s="581">
        <v>0</v>
      </c>
      <c r="Y125" s="581">
        <v>0</v>
      </c>
      <c r="Z125" s="581">
        <v>0</v>
      </c>
      <c r="AA125" s="581">
        <v>0</v>
      </c>
      <c r="AB125" s="581">
        <v>0</v>
      </c>
      <c r="AC125" s="581">
        <v>0</v>
      </c>
    </row>
    <row r="126" spans="1:29" x14ac:dyDescent="0.2">
      <c r="A126" s="581" t="s">
        <v>297</v>
      </c>
      <c r="B126" s="581" t="s">
        <v>248</v>
      </c>
      <c r="C126" s="581" t="s">
        <v>298</v>
      </c>
      <c r="D126" s="581" t="s">
        <v>301</v>
      </c>
      <c r="E126" s="581"/>
      <c r="F126" s="631"/>
      <c r="G126" s="636">
        <v>0</v>
      </c>
      <c r="H126" s="581">
        <v>0</v>
      </c>
      <c r="I126" s="581">
        <v>0</v>
      </c>
      <c r="J126" s="581">
        <v>0</v>
      </c>
      <c r="K126" s="581">
        <v>0</v>
      </c>
      <c r="L126" s="581">
        <v>0</v>
      </c>
      <c r="M126" s="581">
        <v>0</v>
      </c>
      <c r="N126" s="581">
        <v>0</v>
      </c>
      <c r="O126" s="581">
        <v>0</v>
      </c>
      <c r="P126" s="581">
        <v>0</v>
      </c>
      <c r="Q126" s="581">
        <v>2</v>
      </c>
      <c r="R126" s="581">
        <v>0</v>
      </c>
      <c r="S126" s="581">
        <v>0</v>
      </c>
      <c r="T126" s="581">
        <v>0</v>
      </c>
      <c r="U126" s="581">
        <v>0</v>
      </c>
      <c r="V126" s="581">
        <v>0</v>
      </c>
      <c r="W126" s="581">
        <v>0</v>
      </c>
      <c r="X126" s="581">
        <v>0</v>
      </c>
      <c r="Y126" s="581">
        <v>0</v>
      </c>
      <c r="Z126" s="581">
        <v>0</v>
      </c>
      <c r="AA126" s="581">
        <v>0</v>
      </c>
      <c r="AB126" s="581">
        <v>0</v>
      </c>
      <c r="AC126" s="581">
        <v>0</v>
      </c>
    </row>
    <row r="127" spans="1:29" x14ac:dyDescent="0.2">
      <c r="A127" s="581" t="s">
        <v>297</v>
      </c>
      <c r="B127" s="581" t="s">
        <v>248</v>
      </c>
      <c r="C127" s="581" t="s">
        <v>298</v>
      </c>
      <c r="D127" s="581" t="s">
        <v>304</v>
      </c>
      <c r="E127" s="581"/>
      <c r="F127" s="631"/>
      <c r="G127" s="636">
        <v>0</v>
      </c>
      <c r="H127" s="581">
        <v>0</v>
      </c>
      <c r="I127" s="581">
        <v>0</v>
      </c>
      <c r="J127" s="581">
        <v>0</v>
      </c>
      <c r="K127" s="581">
        <v>0</v>
      </c>
      <c r="L127" s="581">
        <v>0</v>
      </c>
      <c r="M127" s="581">
        <v>0</v>
      </c>
      <c r="N127" s="581">
        <v>0</v>
      </c>
      <c r="O127" s="581">
        <v>0</v>
      </c>
      <c r="P127" s="581">
        <v>0</v>
      </c>
      <c r="Q127" s="581">
        <v>64</v>
      </c>
      <c r="R127" s="581">
        <v>0</v>
      </c>
      <c r="S127" s="581">
        <v>0</v>
      </c>
      <c r="T127" s="581">
        <v>0</v>
      </c>
      <c r="U127" s="581">
        <v>0</v>
      </c>
      <c r="V127" s="581">
        <v>0</v>
      </c>
      <c r="W127" s="581">
        <v>0</v>
      </c>
      <c r="X127" s="581">
        <v>0</v>
      </c>
      <c r="Y127" s="581">
        <v>0</v>
      </c>
      <c r="Z127" s="581">
        <v>0</v>
      </c>
      <c r="AA127" s="581">
        <v>0</v>
      </c>
      <c r="AB127" s="581">
        <v>15</v>
      </c>
      <c r="AC127" s="581">
        <v>0</v>
      </c>
    </row>
    <row r="128" spans="1:29" x14ac:dyDescent="0.2">
      <c r="A128" s="581" t="s">
        <v>297</v>
      </c>
      <c r="B128" s="581" t="s">
        <v>250</v>
      </c>
      <c r="C128" s="581" t="s">
        <v>298</v>
      </c>
      <c r="D128" s="581" t="s">
        <v>300</v>
      </c>
      <c r="E128" s="581"/>
      <c r="F128" s="631"/>
      <c r="G128" s="636">
        <v>0</v>
      </c>
      <c r="H128" s="581">
        <v>0</v>
      </c>
      <c r="I128" s="581">
        <v>0</v>
      </c>
      <c r="J128" s="581">
        <v>0</v>
      </c>
      <c r="K128" s="581">
        <v>0</v>
      </c>
      <c r="L128" s="581">
        <v>0</v>
      </c>
      <c r="M128" s="581">
        <v>0</v>
      </c>
      <c r="N128" s="581">
        <v>0</v>
      </c>
      <c r="O128" s="581">
        <v>0</v>
      </c>
      <c r="P128" s="581">
        <v>0</v>
      </c>
      <c r="Q128" s="581">
        <v>1</v>
      </c>
      <c r="R128" s="581">
        <v>0</v>
      </c>
      <c r="S128" s="581">
        <v>0</v>
      </c>
      <c r="T128" s="581">
        <v>0</v>
      </c>
      <c r="U128" s="581">
        <v>0</v>
      </c>
      <c r="V128" s="581">
        <v>0</v>
      </c>
      <c r="W128" s="581">
        <v>0</v>
      </c>
      <c r="X128" s="581">
        <v>0</v>
      </c>
      <c r="Y128" s="581">
        <v>0</v>
      </c>
      <c r="Z128" s="581">
        <v>0</v>
      </c>
      <c r="AA128" s="581">
        <v>0</v>
      </c>
      <c r="AB128" s="581">
        <v>0</v>
      </c>
      <c r="AC128" s="581">
        <v>0</v>
      </c>
    </row>
    <row r="129" spans="1:29" x14ac:dyDescent="0.2">
      <c r="A129" s="581" t="s">
        <v>297</v>
      </c>
      <c r="B129" s="581" t="s">
        <v>250</v>
      </c>
      <c r="C129" s="581" t="s">
        <v>298</v>
      </c>
      <c r="D129" s="581" t="s">
        <v>301</v>
      </c>
      <c r="E129" s="581"/>
      <c r="F129" s="631"/>
      <c r="G129" s="636">
        <v>0</v>
      </c>
      <c r="H129" s="581">
        <v>0</v>
      </c>
      <c r="I129" s="581">
        <v>0</v>
      </c>
      <c r="J129" s="581">
        <v>0</v>
      </c>
      <c r="K129" s="581">
        <v>0</v>
      </c>
      <c r="L129" s="581">
        <v>0</v>
      </c>
      <c r="M129" s="581">
        <v>0</v>
      </c>
      <c r="N129" s="581">
        <v>0</v>
      </c>
      <c r="O129" s="581">
        <v>0</v>
      </c>
      <c r="P129" s="581">
        <v>0</v>
      </c>
      <c r="Q129" s="581">
        <v>4</v>
      </c>
      <c r="R129" s="581">
        <v>0</v>
      </c>
      <c r="S129" s="581">
        <v>0</v>
      </c>
      <c r="T129" s="581">
        <v>0</v>
      </c>
      <c r="U129" s="581">
        <v>0</v>
      </c>
      <c r="V129" s="581">
        <v>0</v>
      </c>
      <c r="W129" s="581">
        <v>0</v>
      </c>
      <c r="X129" s="581">
        <v>0</v>
      </c>
      <c r="Y129" s="581">
        <v>0</v>
      </c>
      <c r="Z129" s="581">
        <v>0</v>
      </c>
      <c r="AA129" s="581">
        <v>0</v>
      </c>
      <c r="AB129" s="581">
        <v>0</v>
      </c>
      <c r="AC129" s="581">
        <v>0</v>
      </c>
    </row>
    <row r="130" spans="1:29" x14ac:dyDescent="0.2">
      <c r="A130" s="581" t="s">
        <v>297</v>
      </c>
      <c r="B130" s="581" t="s">
        <v>250</v>
      </c>
      <c r="C130" s="581" t="s">
        <v>298</v>
      </c>
      <c r="D130" s="581" t="s">
        <v>304</v>
      </c>
      <c r="E130" s="581"/>
      <c r="F130" s="631"/>
      <c r="G130" s="636">
        <v>0</v>
      </c>
      <c r="H130" s="581">
        <v>0</v>
      </c>
      <c r="I130" s="581">
        <v>0</v>
      </c>
      <c r="J130" s="581">
        <v>0</v>
      </c>
      <c r="K130" s="581">
        <v>0</v>
      </c>
      <c r="L130" s="581">
        <v>0</v>
      </c>
      <c r="M130" s="581">
        <v>0</v>
      </c>
      <c r="N130" s="581">
        <v>0</v>
      </c>
      <c r="O130" s="581">
        <v>0</v>
      </c>
      <c r="P130" s="581">
        <v>0</v>
      </c>
      <c r="Q130" s="581">
        <v>110</v>
      </c>
      <c r="R130" s="581">
        <v>0</v>
      </c>
      <c r="S130" s="581">
        <v>0</v>
      </c>
      <c r="T130" s="581">
        <v>0</v>
      </c>
      <c r="U130" s="581">
        <v>0</v>
      </c>
      <c r="V130" s="581">
        <v>0</v>
      </c>
      <c r="W130" s="581">
        <v>0</v>
      </c>
      <c r="X130" s="581">
        <v>0</v>
      </c>
      <c r="Y130" s="581">
        <v>0</v>
      </c>
      <c r="Z130" s="581">
        <v>0</v>
      </c>
      <c r="AA130" s="581">
        <v>0</v>
      </c>
      <c r="AB130" s="581">
        <v>0</v>
      </c>
      <c r="AC130" s="581">
        <v>0</v>
      </c>
    </row>
    <row r="131" spans="1:29" x14ac:dyDescent="0.2">
      <c r="A131" s="581" t="s">
        <v>297</v>
      </c>
      <c r="B131" s="581" t="s">
        <v>244</v>
      </c>
      <c r="C131" s="581" t="s">
        <v>298</v>
      </c>
      <c r="D131" s="581" t="s">
        <v>300</v>
      </c>
      <c r="E131" s="581"/>
      <c r="F131" s="631"/>
      <c r="G131" s="636">
        <v>24</v>
      </c>
      <c r="H131" s="581">
        <v>955</v>
      </c>
      <c r="I131" s="581">
        <v>304</v>
      </c>
      <c r="J131" s="581">
        <v>0</v>
      </c>
      <c r="K131" s="581">
        <v>0</v>
      </c>
      <c r="L131" s="581">
        <v>0</v>
      </c>
      <c r="M131" s="581">
        <v>0</v>
      </c>
      <c r="N131" s="581">
        <v>0</v>
      </c>
      <c r="O131" s="581">
        <v>0</v>
      </c>
      <c r="P131" s="581">
        <v>0</v>
      </c>
      <c r="Q131" s="581">
        <v>0</v>
      </c>
      <c r="R131" s="581">
        <v>198</v>
      </c>
      <c r="S131" s="581">
        <v>0</v>
      </c>
      <c r="T131" s="581">
        <v>0</v>
      </c>
      <c r="U131" s="581">
        <v>2</v>
      </c>
      <c r="V131" s="581">
        <v>0</v>
      </c>
      <c r="W131" s="581">
        <v>0</v>
      </c>
      <c r="X131" s="581">
        <v>0</v>
      </c>
      <c r="Y131" s="581">
        <v>0</v>
      </c>
      <c r="Z131" s="581">
        <v>0</v>
      </c>
      <c r="AA131" s="581">
        <v>0</v>
      </c>
      <c r="AB131" s="581">
        <v>0</v>
      </c>
      <c r="AC131" s="581">
        <v>0</v>
      </c>
    </row>
    <row r="132" spans="1:29" x14ac:dyDescent="0.2">
      <c r="A132" s="581" t="s">
        <v>297</v>
      </c>
      <c r="B132" s="581" t="s">
        <v>244</v>
      </c>
      <c r="C132" s="581" t="s">
        <v>298</v>
      </c>
      <c r="D132" s="581" t="s">
        <v>301</v>
      </c>
      <c r="E132" s="581"/>
      <c r="F132" s="631"/>
      <c r="G132" s="636">
        <v>44</v>
      </c>
      <c r="H132" s="581">
        <v>122</v>
      </c>
      <c r="I132" s="581">
        <v>25</v>
      </c>
      <c r="J132" s="581">
        <v>0</v>
      </c>
      <c r="K132" s="581">
        <v>0</v>
      </c>
      <c r="L132" s="581">
        <v>0</v>
      </c>
      <c r="M132" s="581">
        <v>0</v>
      </c>
      <c r="N132" s="581">
        <v>0</v>
      </c>
      <c r="O132" s="581">
        <v>0</v>
      </c>
      <c r="P132" s="581">
        <v>0</v>
      </c>
      <c r="Q132" s="581">
        <v>0</v>
      </c>
      <c r="R132" s="581">
        <v>23</v>
      </c>
      <c r="S132" s="581">
        <v>0</v>
      </c>
      <c r="T132" s="581">
        <v>0</v>
      </c>
      <c r="U132" s="581">
        <v>-1</v>
      </c>
      <c r="V132" s="581">
        <v>0</v>
      </c>
      <c r="W132" s="581">
        <v>0</v>
      </c>
      <c r="X132" s="581">
        <v>0</v>
      </c>
      <c r="Y132" s="581">
        <v>0</v>
      </c>
      <c r="Z132" s="581">
        <v>0</v>
      </c>
      <c r="AA132" s="581">
        <v>0</v>
      </c>
      <c r="AB132" s="581">
        <v>0</v>
      </c>
      <c r="AC132" s="581">
        <v>0</v>
      </c>
    </row>
    <row r="133" spans="1:29" x14ac:dyDescent="0.2">
      <c r="A133" s="581" t="s">
        <v>297</v>
      </c>
      <c r="B133" s="581" t="s">
        <v>244</v>
      </c>
      <c r="C133" s="581" t="s">
        <v>298</v>
      </c>
      <c r="D133" s="581" t="s">
        <v>302</v>
      </c>
      <c r="E133" s="581"/>
      <c r="F133" s="631"/>
      <c r="G133" s="636">
        <v>0</v>
      </c>
      <c r="H133" s="581">
        <v>0</v>
      </c>
      <c r="I133" s="581">
        <v>0</v>
      </c>
      <c r="J133" s="581">
        <v>0</v>
      </c>
      <c r="K133" s="581">
        <v>0</v>
      </c>
      <c r="L133" s="581">
        <v>0</v>
      </c>
      <c r="M133" s="581">
        <v>0</v>
      </c>
      <c r="N133" s="581">
        <v>0</v>
      </c>
      <c r="O133" s="581">
        <v>0</v>
      </c>
      <c r="P133" s="581">
        <v>0</v>
      </c>
      <c r="Q133" s="581">
        <v>0</v>
      </c>
      <c r="R133" s="581">
        <v>302</v>
      </c>
      <c r="S133" s="581">
        <v>0</v>
      </c>
      <c r="T133" s="581">
        <v>0</v>
      </c>
      <c r="U133" s="581">
        <v>0</v>
      </c>
      <c r="V133" s="581">
        <v>0</v>
      </c>
      <c r="W133" s="581">
        <v>0</v>
      </c>
      <c r="X133" s="581">
        <v>0</v>
      </c>
      <c r="Y133" s="581">
        <v>0</v>
      </c>
      <c r="Z133" s="581">
        <v>0</v>
      </c>
      <c r="AA133" s="581">
        <v>0</v>
      </c>
      <c r="AB133" s="581">
        <v>0</v>
      </c>
      <c r="AC133" s="581">
        <v>0</v>
      </c>
    </row>
    <row r="134" spans="1:29" x14ac:dyDescent="0.2">
      <c r="A134" s="581" t="s">
        <v>297</v>
      </c>
      <c r="B134" s="581" t="s">
        <v>244</v>
      </c>
      <c r="C134" s="581" t="s">
        <v>298</v>
      </c>
      <c r="D134" s="581" t="s">
        <v>304</v>
      </c>
      <c r="E134" s="581"/>
      <c r="F134" s="631"/>
      <c r="G134" s="636">
        <v>10</v>
      </c>
      <c r="H134" s="581">
        <v>94</v>
      </c>
      <c r="I134" s="581">
        <v>0</v>
      </c>
      <c r="J134" s="581">
        <v>0</v>
      </c>
      <c r="K134" s="581">
        <v>0</v>
      </c>
      <c r="L134" s="581">
        <v>0</v>
      </c>
      <c r="M134" s="581">
        <v>0</v>
      </c>
      <c r="N134" s="581">
        <v>0</v>
      </c>
      <c r="O134" s="581">
        <v>0</v>
      </c>
      <c r="P134" s="581">
        <v>0</v>
      </c>
      <c r="Q134" s="581">
        <v>1707</v>
      </c>
      <c r="R134" s="581">
        <v>136</v>
      </c>
      <c r="S134" s="581">
        <v>0</v>
      </c>
      <c r="T134" s="581">
        <v>0</v>
      </c>
      <c r="U134" s="581">
        <v>116</v>
      </c>
      <c r="V134" s="581">
        <v>0</v>
      </c>
      <c r="W134" s="581">
        <v>0</v>
      </c>
      <c r="X134" s="581">
        <v>0</v>
      </c>
      <c r="Y134" s="581">
        <v>0</v>
      </c>
      <c r="Z134" s="581">
        <v>0</v>
      </c>
      <c r="AA134" s="581">
        <v>0</v>
      </c>
      <c r="AB134" s="581">
        <v>0</v>
      </c>
      <c r="AC134" s="581">
        <v>0</v>
      </c>
    </row>
    <row r="135" spans="1:29" x14ac:dyDescent="0.2">
      <c r="A135" s="581" t="s">
        <v>297</v>
      </c>
      <c r="B135" s="581" t="s">
        <v>240</v>
      </c>
      <c r="C135" s="581" t="s">
        <v>298</v>
      </c>
      <c r="D135" s="581" t="s">
        <v>299</v>
      </c>
      <c r="E135" s="581"/>
      <c r="F135" s="631"/>
      <c r="G135" s="636">
        <v>0</v>
      </c>
      <c r="H135" s="581">
        <v>0</v>
      </c>
      <c r="I135" s="581">
        <v>-4</v>
      </c>
      <c r="J135" s="581">
        <v>0</v>
      </c>
      <c r="K135" s="581">
        <v>0</v>
      </c>
      <c r="L135" s="581">
        <v>0</v>
      </c>
      <c r="M135" s="581">
        <v>0</v>
      </c>
      <c r="N135" s="581">
        <v>0</v>
      </c>
      <c r="O135" s="581">
        <v>0</v>
      </c>
      <c r="P135" s="581">
        <v>0</v>
      </c>
      <c r="Q135" s="581">
        <v>0</v>
      </c>
      <c r="R135" s="581">
        <v>2</v>
      </c>
      <c r="S135" s="581">
        <v>0</v>
      </c>
      <c r="T135" s="581">
        <v>0</v>
      </c>
      <c r="U135" s="581">
        <v>0</v>
      </c>
      <c r="V135" s="581">
        <v>0</v>
      </c>
      <c r="W135" s="581">
        <v>0</v>
      </c>
      <c r="X135" s="581">
        <v>0</v>
      </c>
      <c r="Y135" s="581">
        <v>0</v>
      </c>
      <c r="Z135" s="581">
        <v>0</v>
      </c>
      <c r="AA135" s="581">
        <v>0</v>
      </c>
      <c r="AB135" s="581">
        <v>0</v>
      </c>
      <c r="AC135" s="581">
        <v>0</v>
      </c>
    </row>
    <row r="136" spans="1:29" x14ac:dyDescent="0.2">
      <c r="A136" s="581" t="s">
        <v>297</v>
      </c>
      <c r="B136" s="581" t="s">
        <v>240</v>
      </c>
      <c r="C136" s="581" t="s">
        <v>298</v>
      </c>
      <c r="D136" s="581" t="s">
        <v>300</v>
      </c>
      <c r="E136" s="581"/>
      <c r="F136" s="631"/>
      <c r="G136" s="636">
        <v>10</v>
      </c>
      <c r="H136" s="581">
        <v>13</v>
      </c>
      <c r="I136" s="581">
        <v>3612</v>
      </c>
      <c r="J136" s="581">
        <v>0</v>
      </c>
      <c r="K136" s="581">
        <v>0</v>
      </c>
      <c r="L136" s="581">
        <v>0</v>
      </c>
      <c r="M136" s="581">
        <v>0</v>
      </c>
      <c r="N136" s="581">
        <v>0</v>
      </c>
      <c r="O136" s="581">
        <v>0</v>
      </c>
      <c r="P136" s="581">
        <v>0</v>
      </c>
      <c r="Q136" s="581">
        <v>-2</v>
      </c>
      <c r="R136" s="581">
        <v>634</v>
      </c>
      <c r="S136" s="581">
        <v>0</v>
      </c>
      <c r="T136" s="581">
        <v>0</v>
      </c>
      <c r="U136" s="581">
        <v>45</v>
      </c>
      <c r="V136" s="581">
        <v>0</v>
      </c>
      <c r="W136" s="581">
        <v>0</v>
      </c>
      <c r="X136" s="581">
        <v>0</v>
      </c>
      <c r="Y136" s="581">
        <v>0</v>
      </c>
      <c r="Z136" s="581">
        <v>0</v>
      </c>
      <c r="AA136" s="581">
        <v>0</v>
      </c>
      <c r="AB136" s="581">
        <v>0</v>
      </c>
      <c r="AC136" s="581">
        <v>0</v>
      </c>
    </row>
    <row r="137" spans="1:29" x14ac:dyDescent="0.2">
      <c r="A137" s="581" t="s">
        <v>297</v>
      </c>
      <c r="B137" s="581" t="s">
        <v>240</v>
      </c>
      <c r="C137" s="581" t="s">
        <v>298</v>
      </c>
      <c r="D137" s="581" t="s">
        <v>301</v>
      </c>
      <c r="E137" s="581"/>
      <c r="F137" s="631"/>
      <c r="G137" s="636">
        <v>548</v>
      </c>
      <c r="H137" s="581">
        <v>2</v>
      </c>
      <c r="I137" s="581">
        <v>372</v>
      </c>
      <c r="J137" s="581">
        <v>0</v>
      </c>
      <c r="K137" s="581">
        <v>0</v>
      </c>
      <c r="L137" s="581">
        <v>0</v>
      </c>
      <c r="M137" s="581">
        <v>0</v>
      </c>
      <c r="N137" s="581">
        <v>0</v>
      </c>
      <c r="O137" s="581">
        <v>0</v>
      </c>
      <c r="P137" s="581">
        <v>0</v>
      </c>
      <c r="Q137" s="581">
        <v>0</v>
      </c>
      <c r="R137" s="581">
        <v>85</v>
      </c>
      <c r="S137" s="581">
        <v>0</v>
      </c>
      <c r="T137" s="581">
        <v>0</v>
      </c>
      <c r="U137" s="581">
        <v>65</v>
      </c>
      <c r="V137" s="581">
        <v>0</v>
      </c>
      <c r="W137" s="581">
        <v>0</v>
      </c>
      <c r="X137" s="581">
        <v>0</v>
      </c>
      <c r="Y137" s="581">
        <v>0</v>
      </c>
      <c r="Z137" s="581">
        <v>0</v>
      </c>
      <c r="AA137" s="581">
        <v>0</v>
      </c>
      <c r="AB137" s="581">
        <v>0</v>
      </c>
      <c r="AC137" s="581">
        <v>0</v>
      </c>
    </row>
    <row r="138" spans="1:29" x14ac:dyDescent="0.2">
      <c r="A138" s="581" t="s">
        <v>297</v>
      </c>
      <c r="B138" s="581" t="s">
        <v>240</v>
      </c>
      <c r="C138" s="581" t="s">
        <v>298</v>
      </c>
      <c r="D138" s="581" t="s">
        <v>304</v>
      </c>
      <c r="E138" s="581"/>
      <c r="F138" s="631"/>
      <c r="G138" s="636">
        <v>7</v>
      </c>
      <c r="H138" s="581">
        <v>0</v>
      </c>
      <c r="I138" s="581">
        <v>168</v>
      </c>
      <c r="J138" s="581">
        <v>0</v>
      </c>
      <c r="K138" s="581">
        <v>0</v>
      </c>
      <c r="L138" s="581">
        <v>0</v>
      </c>
      <c r="M138" s="581">
        <v>0</v>
      </c>
      <c r="N138" s="581">
        <v>0</v>
      </c>
      <c r="O138" s="581">
        <v>0</v>
      </c>
      <c r="P138" s="581">
        <v>0</v>
      </c>
      <c r="Q138" s="581">
        <v>275</v>
      </c>
      <c r="R138" s="581">
        <v>21</v>
      </c>
      <c r="S138" s="581">
        <v>0</v>
      </c>
      <c r="T138" s="581">
        <v>0</v>
      </c>
      <c r="U138" s="581">
        <v>0</v>
      </c>
      <c r="V138" s="581">
        <v>0</v>
      </c>
      <c r="W138" s="581">
        <v>0</v>
      </c>
      <c r="X138" s="581">
        <v>0</v>
      </c>
      <c r="Y138" s="581">
        <v>0</v>
      </c>
      <c r="Z138" s="581">
        <v>0</v>
      </c>
      <c r="AA138" s="581">
        <v>0</v>
      </c>
      <c r="AB138" s="581">
        <v>0</v>
      </c>
      <c r="AC138" s="581">
        <v>0</v>
      </c>
    </row>
    <row r="139" spans="1:29" x14ac:dyDescent="0.2">
      <c r="A139" s="581" t="s">
        <v>297</v>
      </c>
      <c r="B139" s="581" t="s">
        <v>253</v>
      </c>
      <c r="C139" s="581" t="s">
        <v>298</v>
      </c>
      <c r="D139" s="581" t="s">
        <v>299</v>
      </c>
      <c r="E139" s="581"/>
      <c r="F139" s="631"/>
      <c r="G139" s="636">
        <v>0</v>
      </c>
      <c r="H139" s="581">
        <v>0</v>
      </c>
      <c r="I139" s="581">
        <v>0</v>
      </c>
      <c r="J139" s="581">
        <v>0</v>
      </c>
      <c r="K139" s="581">
        <v>0</v>
      </c>
      <c r="L139" s="581">
        <v>0</v>
      </c>
      <c r="M139" s="581">
        <v>0</v>
      </c>
      <c r="N139" s="581">
        <v>0</v>
      </c>
      <c r="O139" s="581">
        <v>0</v>
      </c>
      <c r="P139" s="581">
        <v>0</v>
      </c>
      <c r="Q139" s="581">
        <v>0</v>
      </c>
      <c r="R139" s="581">
        <v>-23</v>
      </c>
      <c r="S139" s="581">
        <v>0</v>
      </c>
      <c r="T139" s="581">
        <v>0</v>
      </c>
      <c r="U139" s="581">
        <v>0</v>
      </c>
      <c r="V139" s="581">
        <v>0</v>
      </c>
      <c r="W139" s="581">
        <v>0</v>
      </c>
      <c r="X139" s="581">
        <v>0</v>
      </c>
      <c r="Y139" s="581">
        <v>0</v>
      </c>
      <c r="Z139" s="581">
        <v>0</v>
      </c>
      <c r="AA139" s="581">
        <v>0</v>
      </c>
      <c r="AB139" s="581">
        <v>0</v>
      </c>
      <c r="AC139" s="581">
        <v>0</v>
      </c>
    </row>
    <row r="140" spans="1:29" x14ac:dyDescent="0.2">
      <c r="A140" s="581" t="s">
        <v>297</v>
      </c>
      <c r="B140" s="581" t="s">
        <v>253</v>
      </c>
      <c r="C140" s="581" t="s">
        <v>298</v>
      </c>
      <c r="D140" s="581" t="s">
        <v>300</v>
      </c>
      <c r="E140" s="581"/>
      <c r="F140" s="631"/>
      <c r="G140" s="636">
        <v>0</v>
      </c>
      <c r="H140" s="581">
        <v>0</v>
      </c>
      <c r="I140" s="581">
        <v>0</v>
      </c>
      <c r="J140" s="581">
        <v>0</v>
      </c>
      <c r="K140" s="581">
        <v>0</v>
      </c>
      <c r="L140" s="581">
        <v>0</v>
      </c>
      <c r="M140" s="581">
        <v>0</v>
      </c>
      <c r="N140" s="581">
        <v>0</v>
      </c>
      <c r="O140" s="581">
        <v>0</v>
      </c>
      <c r="P140" s="581">
        <v>0</v>
      </c>
      <c r="Q140" s="581">
        <v>24</v>
      </c>
      <c r="R140" s="581">
        <v>0</v>
      </c>
      <c r="S140" s="581">
        <v>0</v>
      </c>
      <c r="T140" s="581">
        <v>0</v>
      </c>
      <c r="U140" s="581">
        <v>0</v>
      </c>
      <c r="V140" s="581">
        <v>0</v>
      </c>
      <c r="W140" s="581">
        <v>0</v>
      </c>
      <c r="X140" s="581">
        <v>0</v>
      </c>
      <c r="Y140" s="581">
        <v>0</v>
      </c>
      <c r="Z140" s="581">
        <v>0</v>
      </c>
      <c r="AA140" s="581">
        <v>0</v>
      </c>
      <c r="AB140" s="581">
        <v>0</v>
      </c>
      <c r="AC140" s="581">
        <v>0</v>
      </c>
    </row>
    <row r="141" spans="1:29" x14ac:dyDescent="0.2">
      <c r="A141" s="581" t="s">
        <v>297</v>
      </c>
      <c r="B141" s="581" t="s">
        <v>253</v>
      </c>
      <c r="C141" s="581" t="s">
        <v>298</v>
      </c>
      <c r="D141" s="581" t="s">
        <v>301</v>
      </c>
      <c r="E141" s="581"/>
      <c r="F141" s="631"/>
      <c r="G141" s="636">
        <v>0</v>
      </c>
      <c r="H141" s="581">
        <v>0</v>
      </c>
      <c r="I141" s="581">
        <v>0</v>
      </c>
      <c r="J141" s="581">
        <v>0</v>
      </c>
      <c r="K141" s="581">
        <v>0</v>
      </c>
      <c r="L141" s="581">
        <v>0</v>
      </c>
      <c r="M141" s="581">
        <v>0</v>
      </c>
      <c r="N141" s="581">
        <v>0</v>
      </c>
      <c r="O141" s="581">
        <v>0</v>
      </c>
      <c r="P141" s="581">
        <v>0</v>
      </c>
      <c r="Q141" s="581">
        <v>-4</v>
      </c>
      <c r="R141" s="581">
        <v>0</v>
      </c>
      <c r="S141" s="581">
        <v>0</v>
      </c>
      <c r="T141" s="581">
        <v>0</v>
      </c>
      <c r="U141" s="581">
        <v>0</v>
      </c>
      <c r="V141" s="581">
        <v>0</v>
      </c>
      <c r="W141" s="581">
        <v>0</v>
      </c>
      <c r="X141" s="581">
        <v>0</v>
      </c>
      <c r="Y141" s="581">
        <v>0</v>
      </c>
      <c r="Z141" s="581">
        <v>0</v>
      </c>
      <c r="AA141" s="581">
        <v>0</v>
      </c>
      <c r="AB141" s="581">
        <v>0</v>
      </c>
      <c r="AC141" s="581">
        <v>0</v>
      </c>
    </row>
    <row r="142" spans="1:29" x14ac:dyDescent="0.2">
      <c r="A142" s="581" t="s">
        <v>297</v>
      </c>
      <c r="B142" s="581" t="s">
        <v>253</v>
      </c>
      <c r="C142" s="581" t="s">
        <v>298</v>
      </c>
      <c r="D142" s="581" t="s">
        <v>304</v>
      </c>
      <c r="E142" s="581"/>
      <c r="F142" s="631"/>
      <c r="G142" s="636">
        <v>0</v>
      </c>
      <c r="H142" s="581">
        <v>0</v>
      </c>
      <c r="I142" s="581">
        <v>0</v>
      </c>
      <c r="J142" s="581">
        <v>0</v>
      </c>
      <c r="K142" s="581">
        <v>0</v>
      </c>
      <c r="L142" s="581">
        <v>0</v>
      </c>
      <c r="M142" s="581">
        <v>0</v>
      </c>
      <c r="N142" s="581">
        <v>0</v>
      </c>
      <c r="O142" s="581">
        <v>0</v>
      </c>
      <c r="P142" s="581">
        <v>0</v>
      </c>
      <c r="Q142" s="581">
        <v>17</v>
      </c>
      <c r="R142" s="581">
        <v>0</v>
      </c>
      <c r="S142" s="581">
        <v>0</v>
      </c>
      <c r="T142" s="581">
        <v>0</v>
      </c>
      <c r="U142" s="581">
        <v>0</v>
      </c>
      <c r="V142" s="581">
        <v>0</v>
      </c>
      <c r="W142" s="581">
        <v>0</v>
      </c>
      <c r="X142" s="581">
        <v>0</v>
      </c>
      <c r="Y142" s="581">
        <v>0</v>
      </c>
      <c r="Z142" s="581">
        <v>0</v>
      </c>
      <c r="AA142" s="581">
        <v>0</v>
      </c>
      <c r="AB142" s="581">
        <v>0</v>
      </c>
      <c r="AC142" s="581">
        <v>0</v>
      </c>
    </row>
    <row r="143" spans="1:29" x14ac:dyDescent="0.2">
      <c r="A143" s="581" t="s">
        <v>297</v>
      </c>
      <c r="B143" s="581" t="s">
        <v>254</v>
      </c>
      <c r="C143" s="581" t="s">
        <v>298</v>
      </c>
      <c r="D143" s="581" t="s">
        <v>300</v>
      </c>
      <c r="E143" s="581"/>
      <c r="F143" s="631"/>
      <c r="G143" s="636">
        <v>0</v>
      </c>
      <c r="H143" s="581">
        <v>0</v>
      </c>
      <c r="I143" s="581">
        <v>0</v>
      </c>
      <c r="J143" s="581">
        <v>0</v>
      </c>
      <c r="K143" s="581">
        <v>0</v>
      </c>
      <c r="L143" s="581">
        <v>0</v>
      </c>
      <c r="M143" s="581">
        <v>0</v>
      </c>
      <c r="N143" s="581">
        <v>0</v>
      </c>
      <c r="O143" s="581">
        <v>0</v>
      </c>
      <c r="P143" s="581">
        <v>0</v>
      </c>
      <c r="Q143" s="581">
        <v>18</v>
      </c>
      <c r="R143" s="581">
        <v>0</v>
      </c>
      <c r="S143" s="581">
        <v>0</v>
      </c>
      <c r="T143" s="581">
        <v>0</v>
      </c>
      <c r="U143" s="581">
        <v>0</v>
      </c>
      <c r="V143" s="581">
        <v>0</v>
      </c>
      <c r="W143" s="581">
        <v>0</v>
      </c>
      <c r="X143" s="581">
        <v>0</v>
      </c>
      <c r="Y143" s="581">
        <v>0</v>
      </c>
      <c r="Z143" s="581">
        <v>0</v>
      </c>
      <c r="AA143" s="581">
        <v>0</v>
      </c>
      <c r="AB143" s="581">
        <v>0</v>
      </c>
      <c r="AC143" s="581">
        <v>0</v>
      </c>
    </row>
    <row r="144" spans="1:29" x14ac:dyDescent="0.2">
      <c r="A144" s="581" t="s">
        <v>297</v>
      </c>
      <c r="B144" s="581" t="s">
        <v>254</v>
      </c>
      <c r="C144" s="581" t="s">
        <v>298</v>
      </c>
      <c r="D144" s="581" t="s">
        <v>301</v>
      </c>
      <c r="E144" s="581"/>
      <c r="F144" s="631"/>
      <c r="G144" s="636">
        <v>0</v>
      </c>
      <c r="H144" s="581">
        <v>0</v>
      </c>
      <c r="I144" s="581">
        <v>0</v>
      </c>
      <c r="J144" s="581">
        <v>0</v>
      </c>
      <c r="K144" s="581">
        <v>0</v>
      </c>
      <c r="L144" s="581">
        <v>0</v>
      </c>
      <c r="M144" s="581">
        <v>0</v>
      </c>
      <c r="N144" s="581">
        <v>0</v>
      </c>
      <c r="O144" s="581">
        <v>0</v>
      </c>
      <c r="P144" s="581">
        <v>0</v>
      </c>
      <c r="Q144" s="581">
        <v>5</v>
      </c>
      <c r="R144" s="581">
        <v>0</v>
      </c>
      <c r="S144" s="581">
        <v>0</v>
      </c>
      <c r="T144" s="581">
        <v>0</v>
      </c>
      <c r="U144" s="581">
        <v>0</v>
      </c>
      <c r="V144" s="581">
        <v>0</v>
      </c>
      <c r="W144" s="581">
        <v>0</v>
      </c>
      <c r="X144" s="581">
        <v>0</v>
      </c>
      <c r="Y144" s="581">
        <v>0</v>
      </c>
      <c r="Z144" s="581">
        <v>0</v>
      </c>
      <c r="AA144" s="581">
        <v>0</v>
      </c>
      <c r="AB144" s="581">
        <v>0</v>
      </c>
      <c r="AC144" s="581">
        <v>0</v>
      </c>
    </row>
    <row r="145" spans="1:29" x14ac:dyDescent="0.2">
      <c r="A145" s="581" t="s">
        <v>297</v>
      </c>
      <c r="B145" s="581" t="s">
        <v>254</v>
      </c>
      <c r="C145" s="581" t="s">
        <v>298</v>
      </c>
      <c r="D145" s="581" t="s">
        <v>304</v>
      </c>
      <c r="E145" s="581"/>
      <c r="F145" s="631"/>
      <c r="G145" s="636">
        <v>0</v>
      </c>
      <c r="H145" s="581">
        <v>0</v>
      </c>
      <c r="I145" s="581">
        <v>0</v>
      </c>
      <c r="J145" s="581">
        <v>0</v>
      </c>
      <c r="K145" s="581">
        <v>0</v>
      </c>
      <c r="L145" s="581">
        <v>0</v>
      </c>
      <c r="M145" s="581">
        <v>0</v>
      </c>
      <c r="N145" s="581">
        <v>0</v>
      </c>
      <c r="O145" s="581">
        <v>0</v>
      </c>
      <c r="P145" s="581">
        <v>0</v>
      </c>
      <c r="Q145" s="581">
        <v>8</v>
      </c>
      <c r="R145" s="581">
        <v>0</v>
      </c>
      <c r="S145" s="581">
        <v>0</v>
      </c>
      <c r="T145" s="581">
        <v>0</v>
      </c>
      <c r="U145" s="581">
        <v>0</v>
      </c>
      <c r="V145" s="581">
        <v>0</v>
      </c>
      <c r="W145" s="581">
        <v>0</v>
      </c>
      <c r="X145" s="581">
        <v>0</v>
      </c>
      <c r="Y145" s="581">
        <v>0</v>
      </c>
      <c r="Z145" s="581">
        <v>0</v>
      </c>
      <c r="AA145" s="581">
        <v>0</v>
      </c>
      <c r="AB145" s="581">
        <v>0</v>
      </c>
      <c r="AC145" s="581">
        <v>0</v>
      </c>
    </row>
    <row r="146" spans="1:29" x14ac:dyDescent="0.2">
      <c r="A146" s="581" t="s">
        <v>297</v>
      </c>
      <c r="B146" s="581" t="s">
        <v>241</v>
      </c>
      <c r="C146" s="581" t="s">
        <v>298</v>
      </c>
      <c r="D146" s="581" t="s">
        <v>299</v>
      </c>
      <c r="E146" s="581"/>
      <c r="F146" s="631"/>
      <c r="G146" s="636">
        <v>0</v>
      </c>
      <c r="H146" s="581">
        <v>0</v>
      </c>
      <c r="I146" s="581">
        <v>0</v>
      </c>
      <c r="J146" s="581">
        <v>0</v>
      </c>
      <c r="K146" s="581">
        <v>0</v>
      </c>
      <c r="L146" s="581">
        <v>0</v>
      </c>
      <c r="M146" s="581">
        <v>0</v>
      </c>
      <c r="N146" s="581">
        <v>0</v>
      </c>
      <c r="O146" s="581">
        <v>0</v>
      </c>
      <c r="P146" s="581">
        <v>0</v>
      </c>
      <c r="Q146" s="581">
        <v>14568</v>
      </c>
      <c r="R146" s="581">
        <v>-30</v>
      </c>
      <c r="S146" s="581">
        <v>0</v>
      </c>
      <c r="T146" s="581">
        <v>0</v>
      </c>
      <c r="U146" s="581">
        <v>-100</v>
      </c>
      <c r="V146" s="581">
        <v>0</v>
      </c>
      <c r="W146" s="581">
        <v>0</v>
      </c>
      <c r="X146" s="581">
        <v>0</v>
      </c>
      <c r="Y146" s="581">
        <v>0</v>
      </c>
      <c r="Z146" s="581">
        <v>0</v>
      </c>
      <c r="AA146" s="581">
        <v>0</v>
      </c>
      <c r="AB146" s="581">
        <v>19</v>
      </c>
      <c r="AC146" s="581">
        <v>0</v>
      </c>
    </row>
    <row r="147" spans="1:29" x14ac:dyDescent="0.2">
      <c r="A147" s="581" t="s">
        <v>297</v>
      </c>
      <c r="B147" s="581" t="s">
        <v>241</v>
      </c>
      <c r="C147" s="581" t="s">
        <v>298</v>
      </c>
      <c r="D147" s="581" t="s">
        <v>300</v>
      </c>
      <c r="E147" s="581"/>
      <c r="F147" s="631"/>
      <c r="G147" s="636">
        <v>0</v>
      </c>
      <c r="H147" s="581">
        <v>0</v>
      </c>
      <c r="I147" s="581">
        <v>7</v>
      </c>
      <c r="J147" s="581">
        <v>0</v>
      </c>
      <c r="K147" s="581">
        <v>0</v>
      </c>
      <c r="L147" s="581">
        <v>0</v>
      </c>
      <c r="M147" s="581">
        <v>0</v>
      </c>
      <c r="N147" s="581">
        <v>0</v>
      </c>
      <c r="O147" s="581">
        <v>0</v>
      </c>
      <c r="P147" s="581">
        <v>0</v>
      </c>
      <c r="Q147" s="581">
        <v>1104</v>
      </c>
      <c r="R147" s="581">
        <v>2</v>
      </c>
      <c r="S147" s="581">
        <v>0</v>
      </c>
      <c r="T147" s="581">
        <v>0</v>
      </c>
      <c r="U147" s="581">
        <v>0</v>
      </c>
      <c r="V147" s="581">
        <v>0</v>
      </c>
      <c r="W147" s="581">
        <v>0</v>
      </c>
      <c r="X147" s="581">
        <v>0</v>
      </c>
      <c r="Y147" s="581">
        <v>0</v>
      </c>
      <c r="Z147" s="581">
        <v>0</v>
      </c>
      <c r="AA147" s="581">
        <v>0</v>
      </c>
      <c r="AB147" s="581">
        <v>1</v>
      </c>
      <c r="AC147" s="581">
        <v>0</v>
      </c>
    </row>
    <row r="148" spans="1:29" x14ac:dyDescent="0.2">
      <c r="A148" s="581" t="s">
        <v>297</v>
      </c>
      <c r="B148" s="581" t="s">
        <v>241</v>
      </c>
      <c r="C148" s="581" t="s">
        <v>298</v>
      </c>
      <c r="D148" s="581" t="s">
        <v>301</v>
      </c>
      <c r="E148" s="581"/>
      <c r="F148" s="631"/>
      <c r="G148" s="636">
        <v>0</v>
      </c>
      <c r="H148" s="581">
        <v>0</v>
      </c>
      <c r="I148" s="581">
        <v>30</v>
      </c>
      <c r="J148" s="581">
        <v>0</v>
      </c>
      <c r="K148" s="581">
        <v>0</v>
      </c>
      <c r="L148" s="581">
        <v>0</v>
      </c>
      <c r="M148" s="581">
        <v>0</v>
      </c>
      <c r="N148" s="581">
        <v>0</v>
      </c>
      <c r="O148" s="581">
        <v>0</v>
      </c>
      <c r="P148" s="581">
        <v>0</v>
      </c>
      <c r="Q148" s="581">
        <v>384</v>
      </c>
      <c r="R148" s="581">
        <v>0</v>
      </c>
      <c r="S148" s="581">
        <v>0</v>
      </c>
      <c r="T148" s="581">
        <v>0</v>
      </c>
      <c r="U148" s="581">
        <v>4</v>
      </c>
      <c r="V148" s="581">
        <v>0</v>
      </c>
      <c r="W148" s="581">
        <v>0</v>
      </c>
      <c r="X148" s="581">
        <v>0</v>
      </c>
      <c r="Y148" s="581">
        <v>0</v>
      </c>
      <c r="Z148" s="581">
        <v>0</v>
      </c>
      <c r="AA148" s="581">
        <v>0</v>
      </c>
      <c r="AB148" s="581">
        <v>34</v>
      </c>
      <c r="AC148" s="581">
        <v>0</v>
      </c>
    </row>
    <row r="149" spans="1:29" x14ac:dyDescent="0.2">
      <c r="A149" s="581" t="s">
        <v>297</v>
      </c>
      <c r="B149" s="581" t="s">
        <v>241</v>
      </c>
      <c r="C149" s="581" t="s">
        <v>298</v>
      </c>
      <c r="D149" s="581" t="s">
        <v>303</v>
      </c>
      <c r="E149" s="581"/>
      <c r="F149" s="631"/>
      <c r="G149" s="636">
        <v>0</v>
      </c>
      <c r="H149" s="581">
        <v>0</v>
      </c>
      <c r="I149" s="581">
        <v>0</v>
      </c>
      <c r="J149" s="581">
        <v>0</v>
      </c>
      <c r="K149" s="581">
        <v>0</v>
      </c>
      <c r="L149" s="581">
        <v>0</v>
      </c>
      <c r="M149" s="581">
        <v>0</v>
      </c>
      <c r="N149" s="581">
        <v>0</v>
      </c>
      <c r="O149" s="581">
        <v>0</v>
      </c>
      <c r="P149" s="581">
        <v>0</v>
      </c>
      <c r="Q149" s="581">
        <v>15</v>
      </c>
      <c r="R149" s="581">
        <v>0</v>
      </c>
      <c r="S149" s="581">
        <v>0</v>
      </c>
      <c r="T149" s="581">
        <v>0</v>
      </c>
      <c r="U149" s="581">
        <v>0</v>
      </c>
      <c r="V149" s="581">
        <v>0</v>
      </c>
      <c r="W149" s="581">
        <v>0</v>
      </c>
      <c r="X149" s="581">
        <v>0</v>
      </c>
      <c r="Y149" s="581">
        <v>0</v>
      </c>
      <c r="Z149" s="581">
        <v>0</v>
      </c>
      <c r="AA149" s="581">
        <v>0</v>
      </c>
      <c r="AB149" s="581">
        <v>0</v>
      </c>
      <c r="AC149" s="581">
        <v>0</v>
      </c>
    </row>
    <row r="150" spans="1:29" x14ac:dyDescent="0.2">
      <c r="A150" s="581" t="s">
        <v>297</v>
      </c>
      <c r="B150" s="581" t="s">
        <v>241</v>
      </c>
      <c r="C150" s="581" t="s">
        <v>298</v>
      </c>
      <c r="D150" s="581" t="s">
        <v>304</v>
      </c>
      <c r="E150" s="581"/>
      <c r="F150" s="631"/>
      <c r="G150" s="636">
        <v>0</v>
      </c>
      <c r="H150" s="581">
        <v>0</v>
      </c>
      <c r="I150" s="581">
        <v>32</v>
      </c>
      <c r="J150" s="581">
        <v>0</v>
      </c>
      <c r="K150" s="581">
        <v>0</v>
      </c>
      <c r="L150" s="581">
        <v>0</v>
      </c>
      <c r="M150" s="581">
        <v>0</v>
      </c>
      <c r="N150" s="581">
        <v>0</v>
      </c>
      <c r="O150" s="581">
        <v>0</v>
      </c>
      <c r="P150" s="581">
        <v>0</v>
      </c>
      <c r="Q150" s="581">
        <v>5</v>
      </c>
      <c r="R150" s="581">
        <v>0</v>
      </c>
      <c r="S150" s="581">
        <v>0</v>
      </c>
      <c r="T150" s="581">
        <v>0</v>
      </c>
      <c r="U150" s="581">
        <v>95</v>
      </c>
      <c r="V150" s="581">
        <v>0</v>
      </c>
      <c r="W150" s="581">
        <v>0</v>
      </c>
      <c r="X150" s="581">
        <v>0</v>
      </c>
      <c r="Y150" s="581">
        <v>0</v>
      </c>
      <c r="Z150" s="581">
        <v>0</v>
      </c>
      <c r="AA150" s="581">
        <v>0</v>
      </c>
      <c r="AB150" s="581">
        <v>0</v>
      </c>
      <c r="AC150" s="581">
        <v>0</v>
      </c>
    </row>
    <row r="151" spans="1:29" x14ac:dyDescent="0.2">
      <c r="A151" s="581" t="s">
        <v>297</v>
      </c>
      <c r="B151" s="581" t="s">
        <v>242</v>
      </c>
      <c r="C151" s="581" t="s">
        <v>298</v>
      </c>
      <c r="D151" s="581" t="s">
        <v>299</v>
      </c>
      <c r="E151" s="581"/>
      <c r="F151" s="631"/>
      <c r="G151" s="636">
        <v>0</v>
      </c>
      <c r="H151" s="581">
        <v>0</v>
      </c>
      <c r="I151" s="581">
        <v>0</v>
      </c>
      <c r="J151" s="581">
        <v>0</v>
      </c>
      <c r="K151" s="581">
        <v>0</v>
      </c>
      <c r="L151" s="581">
        <v>0</v>
      </c>
      <c r="M151" s="581">
        <v>0</v>
      </c>
      <c r="N151" s="581">
        <v>0</v>
      </c>
      <c r="O151" s="581">
        <v>0</v>
      </c>
      <c r="P151" s="581">
        <v>0</v>
      </c>
      <c r="Q151" s="581">
        <v>140</v>
      </c>
      <c r="R151" s="581">
        <v>0</v>
      </c>
      <c r="S151" s="581">
        <v>0</v>
      </c>
      <c r="T151" s="581">
        <v>0</v>
      </c>
      <c r="U151" s="581">
        <v>0</v>
      </c>
      <c r="V151" s="581">
        <v>0</v>
      </c>
      <c r="W151" s="581">
        <v>0</v>
      </c>
      <c r="X151" s="581">
        <v>0</v>
      </c>
      <c r="Y151" s="581">
        <v>0</v>
      </c>
      <c r="Z151" s="581">
        <v>0</v>
      </c>
      <c r="AA151" s="581">
        <v>0</v>
      </c>
      <c r="AB151" s="581">
        <v>0</v>
      </c>
      <c r="AC151" s="581">
        <v>0</v>
      </c>
    </row>
    <row r="152" spans="1:29" x14ac:dyDescent="0.2">
      <c r="A152" s="581" t="s">
        <v>297</v>
      </c>
      <c r="B152" s="581" t="s">
        <v>242</v>
      </c>
      <c r="C152" s="581" t="s">
        <v>298</v>
      </c>
      <c r="D152" s="581" t="s">
        <v>300</v>
      </c>
      <c r="E152" s="581"/>
      <c r="F152" s="631"/>
      <c r="G152" s="636">
        <v>0</v>
      </c>
      <c r="H152" s="581">
        <v>0</v>
      </c>
      <c r="I152" s="581">
        <v>0</v>
      </c>
      <c r="J152" s="581">
        <v>0</v>
      </c>
      <c r="K152" s="581">
        <v>0</v>
      </c>
      <c r="L152" s="581">
        <v>0</v>
      </c>
      <c r="M152" s="581">
        <v>0</v>
      </c>
      <c r="N152" s="581">
        <v>0</v>
      </c>
      <c r="O152" s="581">
        <v>0</v>
      </c>
      <c r="P152" s="581">
        <v>0</v>
      </c>
      <c r="Q152" s="581">
        <v>252</v>
      </c>
      <c r="R152" s="581">
        <v>0</v>
      </c>
      <c r="S152" s="581">
        <v>0</v>
      </c>
      <c r="T152" s="581">
        <v>0</v>
      </c>
      <c r="U152" s="581">
        <v>0</v>
      </c>
      <c r="V152" s="581">
        <v>0</v>
      </c>
      <c r="W152" s="581">
        <v>0</v>
      </c>
      <c r="X152" s="581">
        <v>0</v>
      </c>
      <c r="Y152" s="581">
        <v>0</v>
      </c>
      <c r="Z152" s="581">
        <v>0</v>
      </c>
      <c r="AA152" s="581">
        <v>0</v>
      </c>
      <c r="AB152" s="581">
        <v>0</v>
      </c>
      <c r="AC152" s="581">
        <v>0</v>
      </c>
    </row>
    <row r="153" spans="1:29" x14ac:dyDescent="0.2">
      <c r="A153" s="581" t="s">
        <v>297</v>
      </c>
      <c r="B153" s="581" t="s">
        <v>242</v>
      </c>
      <c r="C153" s="581" t="s">
        <v>298</v>
      </c>
      <c r="D153" s="581" t="s">
        <v>301</v>
      </c>
      <c r="E153" s="581"/>
      <c r="F153" s="631"/>
      <c r="G153" s="636">
        <v>0</v>
      </c>
      <c r="H153" s="581">
        <v>0</v>
      </c>
      <c r="I153" s="581">
        <v>0</v>
      </c>
      <c r="J153" s="581">
        <v>0</v>
      </c>
      <c r="K153" s="581">
        <v>0</v>
      </c>
      <c r="L153" s="581">
        <v>0</v>
      </c>
      <c r="M153" s="581">
        <v>0</v>
      </c>
      <c r="N153" s="581">
        <v>0</v>
      </c>
      <c r="O153" s="581">
        <v>0</v>
      </c>
      <c r="P153" s="581">
        <v>0</v>
      </c>
      <c r="Q153" s="581">
        <v>91</v>
      </c>
      <c r="R153" s="581">
        <v>0</v>
      </c>
      <c r="S153" s="581">
        <v>0</v>
      </c>
      <c r="T153" s="581">
        <v>0</v>
      </c>
      <c r="U153" s="581">
        <v>0</v>
      </c>
      <c r="V153" s="581">
        <v>0</v>
      </c>
      <c r="W153" s="581">
        <v>0</v>
      </c>
      <c r="X153" s="581">
        <v>0</v>
      </c>
      <c r="Y153" s="581">
        <v>0</v>
      </c>
      <c r="Z153" s="581">
        <v>0</v>
      </c>
      <c r="AA153" s="581">
        <v>0</v>
      </c>
      <c r="AB153" s="581">
        <v>0</v>
      </c>
      <c r="AC153" s="581">
        <v>0</v>
      </c>
    </row>
    <row r="154" spans="1:29" x14ac:dyDescent="0.2">
      <c r="A154" s="581" t="s">
        <v>297</v>
      </c>
      <c r="B154" s="581" t="s">
        <v>242</v>
      </c>
      <c r="C154" s="581" t="s">
        <v>298</v>
      </c>
      <c r="D154" s="581" t="s">
        <v>304</v>
      </c>
      <c r="E154" s="581"/>
      <c r="F154" s="631"/>
      <c r="G154" s="636">
        <v>0</v>
      </c>
      <c r="H154" s="581">
        <v>0</v>
      </c>
      <c r="I154" s="581">
        <v>0</v>
      </c>
      <c r="J154" s="581">
        <v>0</v>
      </c>
      <c r="K154" s="581">
        <v>0</v>
      </c>
      <c r="L154" s="581">
        <v>0</v>
      </c>
      <c r="M154" s="581">
        <v>0</v>
      </c>
      <c r="N154" s="581">
        <v>0</v>
      </c>
      <c r="O154" s="581">
        <v>0</v>
      </c>
      <c r="P154" s="581">
        <v>0</v>
      </c>
      <c r="Q154" s="581">
        <v>51</v>
      </c>
      <c r="R154" s="581">
        <v>-13</v>
      </c>
      <c r="S154" s="581">
        <v>0</v>
      </c>
      <c r="T154" s="581">
        <v>0</v>
      </c>
      <c r="U154" s="581">
        <v>0</v>
      </c>
      <c r="V154" s="581">
        <v>0</v>
      </c>
      <c r="W154" s="581">
        <v>0</v>
      </c>
      <c r="X154" s="581">
        <v>0</v>
      </c>
      <c r="Y154" s="581">
        <v>0</v>
      </c>
      <c r="Z154" s="581">
        <v>0</v>
      </c>
      <c r="AA154" s="581">
        <v>0</v>
      </c>
      <c r="AB154" s="581">
        <v>0</v>
      </c>
      <c r="AC154" s="581">
        <v>0</v>
      </c>
    </row>
    <row r="155" spans="1:29" x14ac:dyDescent="0.2">
      <c r="A155" s="581" t="s">
        <v>305</v>
      </c>
      <c r="B155" s="581" t="s">
        <v>239</v>
      </c>
      <c r="C155" s="581" t="s">
        <v>311</v>
      </c>
      <c r="D155" s="581"/>
      <c r="E155" s="581"/>
      <c r="F155" s="631"/>
      <c r="G155" s="636">
        <v>0</v>
      </c>
      <c r="H155" s="581">
        <v>0</v>
      </c>
      <c r="I155" s="581">
        <v>0</v>
      </c>
      <c r="J155" s="581">
        <v>0</v>
      </c>
      <c r="K155" s="581">
        <v>0</v>
      </c>
      <c r="L155" s="581">
        <v>0</v>
      </c>
      <c r="M155" s="581">
        <v>0</v>
      </c>
      <c r="N155" s="581">
        <v>0</v>
      </c>
      <c r="O155" s="581">
        <v>0</v>
      </c>
      <c r="P155" s="581">
        <v>0</v>
      </c>
      <c r="Q155" s="581">
        <v>0</v>
      </c>
      <c r="R155" s="581">
        <v>0</v>
      </c>
      <c r="S155" s="581">
        <v>0</v>
      </c>
      <c r="T155" s="581">
        <v>0</v>
      </c>
      <c r="U155" s="581">
        <v>0</v>
      </c>
      <c r="V155" s="581">
        <v>0</v>
      </c>
      <c r="W155" s="581">
        <v>0</v>
      </c>
      <c r="X155" s="581">
        <v>0</v>
      </c>
      <c r="Y155" s="581">
        <v>0</v>
      </c>
      <c r="Z155" s="581">
        <v>0</v>
      </c>
      <c r="AA155" s="581">
        <v>0</v>
      </c>
      <c r="AB155" s="581">
        <v>0</v>
      </c>
      <c r="AC155" s="581">
        <v>54445</v>
      </c>
    </row>
    <row r="156" spans="1:29" x14ac:dyDescent="0.2">
      <c r="A156" s="581" t="s">
        <v>305</v>
      </c>
      <c r="B156" s="581" t="s">
        <v>252</v>
      </c>
      <c r="C156" s="581" t="s">
        <v>311</v>
      </c>
      <c r="D156" s="581"/>
      <c r="E156" s="581"/>
      <c r="F156" s="631"/>
      <c r="G156" s="636">
        <v>0</v>
      </c>
      <c r="H156" s="581">
        <v>0</v>
      </c>
      <c r="I156" s="581">
        <v>0</v>
      </c>
      <c r="J156" s="581">
        <v>0</v>
      </c>
      <c r="K156" s="581">
        <v>0</v>
      </c>
      <c r="L156" s="581">
        <v>0</v>
      </c>
      <c r="M156" s="581">
        <v>0</v>
      </c>
      <c r="N156" s="581">
        <v>0</v>
      </c>
      <c r="O156" s="581">
        <v>0</v>
      </c>
      <c r="P156" s="581">
        <v>0</v>
      </c>
      <c r="Q156" s="581">
        <v>0</v>
      </c>
      <c r="R156" s="581">
        <v>0</v>
      </c>
      <c r="S156" s="581">
        <v>0</v>
      </c>
      <c r="T156" s="581">
        <v>0</v>
      </c>
      <c r="U156" s="581">
        <v>0</v>
      </c>
      <c r="V156" s="581">
        <v>0</v>
      </c>
      <c r="W156" s="581">
        <v>0</v>
      </c>
      <c r="X156" s="581">
        <v>0</v>
      </c>
      <c r="Y156" s="581">
        <v>0</v>
      </c>
      <c r="Z156" s="581">
        <v>0</v>
      </c>
      <c r="AA156" s="581">
        <v>0</v>
      </c>
      <c r="AB156" s="581">
        <v>0</v>
      </c>
      <c r="AC156" s="581">
        <v>8</v>
      </c>
    </row>
    <row r="157" spans="1:29" x14ac:dyDescent="0.2">
      <c r="A157" s="581" t="s">
        <v>305</v>
      </c>
      <c r="B157" s="581" t="s">
        <v>245</v>
      </c>
      <c r="C157" s="581" t="s">
        <v>311</v>
      </c>
      <c r="D157" s="581"/>
      <c r="E157" s="581"/>
      <c r="F157" s="631"/>
      <c r="G157" s="636">
        <v>0</v>
      </c>
      <c r="H157" s="581">
        <v>0</v>
      </c>
      <c r="I157" s="581">
        <v>0</v>
      </c>
      <c r="J157" s="581">
        <v>0</v>
      </c>
      <c r="K157" s="581">
        <v>0</v>
      </c>
      <c r="L157" s="581">
        <v>0</v>
      </c>
      <c r="M157" s="581">
        <v>0</v>
      </c>
      <c r="N157" s="581">
        <v>0</v>
      </c>
      <c r="O157" s="581">
        <v>0</v>
      </c>
      <c r="P157" s="581">
        <v>0</v>
      </c>
      <c r="Q157" s="581">
        <v>0</v>
      </c>
      <c r="R157" s="581">
        <v>0</v>
      </c>
      <c r="S157" s="581">
        <v>0</v>
      </c>
      <c r="T157" s="581">
        <v>0</v>
      </c>
      <c r="U157" s="581">
        <v>0</v>
      </c>
      <c r="V157" s="581">
        <v>0</v>
      </c>
      <c r="W157" s="581">
        <v>0</v>
      </c>
      <c r="X157" s="581">
        <v>0</v>
      </c>
      <c r="Y157" s="581">
        <v>0</v>
      </c>
      <c r="Z157" s="581">
        <v>0</v>
      </c>
      <c r="AA157" s="581">
        <v>0</v>
      </c>
      <c r="AB157" s="581">
        <v>0</v>
      </c>
      <c r="AC157" s="581">
        <v>1267</v>
      </c>
    </row>
    <row r="158" spans="1:29" x14ac:dyDescent="0.2">
      <c r="A158" s="581" t="s">
        <v>305</v>
      </c>
      <c r="B158" s="581" t="s">
        <v>246</v>
      </c>
      <c r="C158" s="581" t="s">
        <v>311</v>
      </c>
      <c r="D158" s="581"/>
      <c r="E158" s="581"/>
      <c r="F158" s="631"/>
      <c r="G158" s="636">
        <v>0</v>
      </c>
      <c r="H158" s="581">
        <v>0</v>
      </c>
      <c r="I158" s="581">
        <v>0</v>
      </c>
      <c r="J158" s="581">
        <v>0</v>
      </c>
      <c r="K158" s="581">
        <v>0</v>
      </c>
      <c r="L158" s="581">
        <v>0</v>
      </c>
      <c r="M158" s="581">
        <v>0</v>
      </c>
      <c r="N158" s="581">
        <v>0</v>
      </c>
      <c r="O158" s="581">
        <v>0</v>
      </c>
      <c r="P158" s="581">
        <v>0</v>
      </c>
      <c r="Q158" s="581">
        <v>0</v>
      </c>
      <c r="R158" s="581">
        <v>0</v>
      </c>
      <c r="S158" s="581">
        <v>0</v>
      </c>
      <c r="T158" s="581">
        <v>0</v>
      </c>
      <c r="U158" s="581">
        <v>0</v>
      </c>
      <c r="V158" s="581">
        <v>0</v>
      </c>
      <c r="W158" s="581">
        <v>0</v>
      </c>
      <c r="X158" s="581">
        <v>0</v>
      </c>
      <c r="Y158" s="581">
        <v>0</v>
      </c>
      <c r="Z158" s="581">
        <v>0</v>
      </c>
      <c r="AA158" s="581">
        <v>0</v>
      </c>
      <c r="AB158" s="581">
        <v>0</v>
      </c>
      <c r="AC158" s="581">
        <v>664</v>
      </c>
    </row>
    <row r="159" spans="1:29" x14ac:dyDescent="0.2">
      <c r="A159" s="581" t="s">
        <v>305</v>
      </c>
      <c r="B159" s="581" t="s">
        <v>247</v>
      </c>
      <c r="C159" s="581" t="s">
        <v>311</v>
      </c>
      <c r="D159" s="581"/>
      <c r="E159" s="581"/>
      <c r="F159" s="631"/>
      <c r="G159" s="636">
        <v>0</v>
      </c>
      <c r="H159" s="581">
        <v>0</v>
      </c>
      <c r="I159" s="581">
        <v>0</v>
      </c>
      <c r="J159" s="581">
        <v>0</v>
      </c>
      <c r="K159" s="581">
        <v>0</v>
      </c>
      <c r="L159" s="581">
        <v>0</v>
      </c>
      <c r="M159" s="581">
        <v>0</v>
      </c>
      <c r="N159" s="581">
        <v>0</v>
      </c>
      <c r="O159" s="581">
        <v>0</v>
      </c>
      <c r="P159" s="581">
        <v>0</v>
      </c>
      <c r="Q159" s="581">
        <v>0</v>
      </c>
      <c r="R159" s="581">
        <v>0</v>
      </c>
      <c r="S159" s="581">
        <v>0</v>
      </c>
      <c r="T159" s="581">
        <v>0</v>
      </c>
      <c r="U159" s="581">
        <v>0</v>
      </c>
      <c r="V159" s="581">
        <v>0</v>
      </c>
      <c r="W159" s="581">
        <v>0</v>
      </c>
      <c r="X159" s="581">
        <v>0</v>
      </c>
      <c r="Y159" s="581">
        <v>0</v>
      </c>
      <c r="Z159" s="581">
        <v>0</v>
      </c>
      <c r="AA159" s="581">
        <v>0</v>
      </c>
      <c r="AB159" s="581">
        <v>0</v>
      </c>
      <c r="AC159" s="581">
        <v>-60</v>
      </c>
    </row>
    <row r="160" spans="1:29" x14ac:dyDescent="0.2">
      <c r="A160" s="581" t="s">
        <v>305</v>
      </c>
      <c r="B160" s="581" t="s">
        <v>248</v>
      </c>
      <c r="C160" s="581" t="s">
        <v>311</v>
      </c>
      <c r="D160" s="581"/>
      <c r="E160" s="581"/>
      <c r="F160" s="631"/>
      <c r="G160" s="636">
        <v>0</v>
      </c>
      <c r="H160" s="581">
        <v>0</v>
      </c>
      <c r="I160" s="581">
        <v>0</v>
      </c>
      <c r="J160" s="581">
        <v>0</v>
      </c>
      <c r="K160" s="581">
        <v>0</v>
      </c>
      <c r="L160" s="581">
        <v>0</v>
      </c>
      <c r="M160" s="581">
        <v>0</v>
      </c>
      <c r="N160" s="581">
        <v>0</v>
      </c>
      <c r="O160" s="581">
        <v>0</v>
      </c>
      <c r="P160" s="581">
        <v>0</v>
      </c>
      <c r="Q160" s="581">
        <v>0</v>
      </c>
      <c r="R160" s="581">
        <v>0</v>
      </c>
      <c r="S160" s="581">
        <v>0</v>
      </c>
      <c r="T160" s="581">
        <v>0</v>
      </c>
      <c r="U160" s="581">
        <v>0</v>
      </c>
      <c r="V160" s="581">
        <v>0</v>
      </c>
      <c r="W160" s="581">
        <v>0</v>
      </c>
      <c r="X160" s="581">
        <v>0</v>
      </c>
      <c r="Y160" s="581">
        <v>0</v>
      </c>
      <c r="Z160" s="581">
        <v>0</v>
      </c>
      <c r="AA160" s="581">
        <v>0</v>
      </c>
      <c r="AB160" s="581">
        <v>0</v>
      </c>
      <c r="AC160" s="581">
        <v>524</v>
      </c>
    </row>
    <row r="161" spans="1:29" x14ac:dyDescent="0.2">
      <c r="A161" s="581" t="s">
        <v>305</v>
      </c>
      <c r="B161" s="581" t="s">
        <v>249</v>
      </c>
      <c r="C161" s="581" t="s">
        <v>311</v>
      </c>
      <c r="D161" s="581"/>
      <c r="E161" s="581"/>
      <c r="F161" s="631"/>
      <c r="G161" s="636">
        <v>0</v>
      </c>
      <c r="H161" s="581">
        <v>0</v>
      </c>
      <c r="I161" s="581">
        <v>0</v>
      </c>
      <c r="J161" s="581">
        <v>0</v>
      </c>
      <c r="K161" s="581">
        <v>0</v>
      </c>
      <c r="L161" s="581">
        <v>0</v>
      </c>
      <c r="M161" s="581">
        <v>0</v>
      </c>
      <c r="N161" s="581">
        <v>0</v>
      </c>
      <c r="O161" s="581">
        <v>0</v>
      </c>
      <c r="P161" s="581">
        <v>0</v>
      </c>
      <c r="Q161" s="581">
        <v>0</v>
      </c>
      <c r="R161" s="581">
        <v>0</v>
      </c>
      <c r="S161" s="581">
        <v>0</v>
      </c>
      <c r="T161" s="581">
        <v>0</v>
      </c>
      <c r="U161" s="581">
        <v>0</v>
      </c>
      <c r="V161" s="581">
        <v>0</v>
      </c>
      <c r="W161" s="581">
        <v>0</v>
      </c>
      <c r="X161" s="581">
        <v>0</v>
      </c>
      <c r="Y161" s="581">
        <v>0</v>
      </c>
      <c r="Z161" s="581">
        <v>0</v>
      </c>
      <c r="AA161" s="581">
        <v>0</v>
      </c>
      <c r="AB161" s="581">
        <v>0</v>
      </c>
      <c r="AC161" s="581">
        <v>-7</v>
      </c>
    </row>
    <row r="162" spans="1:29" x14ac:dyDescent="0.2">
      <c r="A162" s="581" t="s">
        <v>305</v>
      </c>
      <c r="B162" s="581" t="s">
        <v>250</v>
      </c>
      <c r="C162" s="581" t="s">
        <v>311</v>
      </c>
      <c r="D162" s="581"/>
      <c r="E162" s="581"/>
      <c r="F162" s="631"/>
      <c r="G162" s="636">
        <v>0</v>
      </c>
      <c r="H162" s="581">
        <v>0</v>
      </c>
      <c r="I162" s="581">
        <v>0</v>
      </c>
      <c r="J162" s="581">
        <v>0</v>
      </c>
      <c r="K162" s="581">
        <v>0</v>
      </c>
      <c r="L162" s="581">
        <v>0</v>
      </c>
      <c r="M162" s="581">
        <v>0</v>
      </c>
      <c r="N162" s="581">
        <v>0</v>
      </c>
      <c r="O162" s="581">
        <v>0</v>
      </c>
      <c r="P162" s="581">
        <v>0</v>
      </c>
      <c r="Q162" s="581">
        <v>0</v>
      </c>
      <c r="R162" s="581">
        <v>0</v>
      </c>
      <c r="S162" s="581">
        <v>0</v>
      </c>
      <c r="T162" s="581">
        <v>0</v>
      </c>
      <c r="U162" s="581">
        <v>0</v>
      </c>
      <c r="V162" s="581">
        <v>0</v>
      </c>
      <c r="W162" s="581">
        <v>0</v>
      </c>
      <c r="X162" s="581">
        <v>0</v>
      </c>
      <c r="Y162" s="581">
        <v>0</v>
      </c>
      <c r="Z162" s="581">
        <v>0</v>
      </c>
      <c r="AA162" s="581">
        <v>0</v>
      </c>
      <c r="AB162" s="581">
        <v>0</v>
      </c>
      <c r="AC162" s="581">
        <v>1145</v>
      </c>
    </row>
    <row r="163" spans="1:29" x14ac:dyDescent="0.2">
      <c r="A163" s="581" t="s">
        <v>305</v>
      </c>
      <c r="B163" s="581" t="s">
        <v>251</v>
      </c>
      <c r="C163" s="581" t="s">
        <v>311</v>
      </c>
      <c r="D163" s="581"/>
      <c r="E163" s="581"/>
      <c r="F163" s="631"/>
      <c r="G163" s="636">
        <v>0</v>
      </c>
      <c r="H163" s="581">
        <v>0</v>
      </c>
      <c r="I163" s="581">
        <v>0</v>
      </c>
      <c r="J163" s="581">
        <v>0</v>
      </c>
      <c r="K163" s="581">
        <v>0</v>
      </c>
      <c r="L163" s="581">
        <v>0</v>
      </c>
      <c r="M163" s="581">
        <v>0</v>
      </c>
      <c r="N163" s="581">
        <v>0</v>
      </c>
      <c r="O163" s="581">
        <v>0</v>
      </c>
      <c r="P163" s="581">
        <v>0</v>
      </c>
      <c r="Q163" s="581">
        <v>0</v>
      </c>
      <c r="R163" s="581">
        <v>0</v>
      </c>
      <c r="S163" s="581">
        <v>0</v>
      </c>
      <c r="T163" s="581">
        <v>0</v>
      </c>
      <c r="U163" s="581">
        <v>0</v>
      </c>
      <c r="V163" s="581">
        <v>0</v>
      </c>
      <c r="W163" s="581">
        <v>0</v>
      </c>
      <c r="X163" s="581">
        <v>0</v>
      </c>
      <c r="Y163" s="581">
        <v>0</v>
      </c>
      <c r="Z163" s="581">
        <v>0</v>
      </c>
      <c r="AA163" s="581">
        <v>0</v>
      </c>
      <c r="AB163" s="581">
        <v>0</v>
      </c>
      <c r="AC163" s="581">
        <v>34</v>
      </c>
    </row>
    <row r="164" spans="1:29" x14ac:dyDescent="0.2">
      <c r="A164" s="581" t="s">
        <v>305</v>
      </c>
      <c r="B164" s="581" t="s">
        <v>244</v>
      </c>
      <c r="C164" s="581" t="s">
        <v>311</v>
      </c>
      <c r="D164" s="581"/>
      <c r="E164" s="581"/>
      <c r="F164" s="631"/>
      <c r="G164" s="636">
        <v>0</v>
      </c>
      <c r="H164" s="581">
        <v>0</v>
      </c>
      <c r="I164" s="581">
        <v>0</v>
      </c>
      <c r="J164" s="581">
        <v>0</v>
      </c>
      <c r="K164" s="581">
        <v>0</v>
      </c>
      <c r="L164" s="581">
        <v>0</v>
      </c>
      <c r="M164" s="581">
        <v>0</v>
      </c>
      <c r="N164" s="581">
        <v>0</v>
      </c>
      <c r="O164" s="581">
        <v>0</v>
      </c>
      <c r="P164" s="581">
        <v>0</v>
      </c>
      <c r="Q164" s="581">
        <v>0</v>
      </c>
      <c r="R164" s="581">
        <v>0</v>
      </c>
      <c r="S164" s="581">
        <v>0</v>
      </c>
      <c r="T164" s="581">
        <v>0</v>
      </c>
      <c r="U164" s="581">
        <v>0</v>
      </c>
      <c r="V164" s="581">
        <v>0</v>
      </c>
      <c r="W164" s="581">
        <v>0</v>
      </c>
      <c r="X164" s="581">
        <v>0</v>
      </c>
      <c r="Y164" s="581">
        <v>0</v>
      </c>
      <c r="Z164" s="581">
        <v>0</v>
      </c>
      <c r="AA164" s="581">
        <v>0</v>
      </c>
      <c r="AB164" s="581">
        <v>0</v>
      </c>
      <c r="AC164" s="581">
        <v>4242</v>
      </c>
    </row>
    <row r="165" spans="1:29" x14ac:dyDescent="0.2">
      <c r="A165" s="581" t="s">
        <v>305</v>
      </c>
      <c r="B165" s="581" t="s">
        <v>240</v>
      </c>
      <c r="C165" s="581" t="s">
        <v>311</v>
      </c>
      <c r="D165" s="581"/>
      <c r="E165" s="581"/>
      <c r="F165" s="631"/>
      <c r="G165" s="636">
        <v>0</v>
      </c>
      <c r="H165" s="581">
        <v>0</v>
      </c>
      <c r="I165" s="581">
        <v>0</v>
      </c>
      <c r="J165" s="581">
        <v>0</v>
      </c>
      <c r="K165" s="581">
        <v>0</v>
      </c>
      <c r="L165" s="581">
        <v>0</v>
      </c>
      <c r="M165" s="581">
        <v>0</v>
      </c>
      <c r="N165" s="581">
        <v>0</v>
      </c>
      <c r="O165" s="581">
        <v>0</v>
      </c>
      <c r="P165" s="581">
        <v>0</v>
      </c>
      <c r="Q165" s="581">
        <v>0</v>
      </c>
      <c r="R165" s="581">
        <v>0</v>
      </c>
      <c r="S165" s="581">
        <v>0</v>
      </c>
      <c r="T165" s="581">
        <v>0</v>
      </c>
      <c r="U165" s="581">
        <v>0</v>
      </c>
      <c r="V165" s="581">
        <v>0</v>
      </c>
      <c r="W165" s="581">
        <v>0</v>
      </c>
      <c r="X165" s="581">
        <v>0</v>
      </c>
      <c r="Y165" s="581">
        <v>0</v>
      </c>
      <c r="Z165" s="581">
        <v>0</v>
      </c>
      <c r="AA165" s="581">
        <v>0</v>
      </c>
      <c r="AB165" s="581">
        <v>0</v>
      </c>
      <c r="AC165" s="581">
        <v>3662</v>
      </c>
    </row>
    <row r="166" spans="1:29" x14ac:dyDescent="0.2">
      <c r="A166" s="581" t="s">
        <v>305</v>
      </c>
      <c r="B166" s="581" t="s">
        <v>253</v>
      </c>
      <c r="C166" s="581" t="s">
        <v>311</v>
      </c>
      <c r="D166" s="581"/>
      <c r="E166" s="581"/>
      <c r="F166" s="631"/>
      <c r="G166" s="636">
        <v>0</v>
      </c>
      <c r="H166" s="581">
        <v>0</v>
      </c>
      <c r="I166" s="581">
        <v>0</v>
      </c>
      <c r="J166" s="581">
        <v>0</v>
      </c>
      <c r="K166" s="581">
        <v>0</v>
      </c>
      <c r="L166" s="581">
        <v>0</v>
      </c>
      <c r="M166" s="581">
        <v>0</v>
      </c>
      <c r="N166" s="581">
        <v>0</v>
      </c>
      <c r="O166" s="581">
        <v>0</v>
      </c>
      <c r="P166" s="581">
        <v>0</v>
      </c>
      <c r="Q166" s="581">
        <v>0</v>
      </c>
      <c r="R166" s="581">
        <v>0</v>
      </c>
      <c r="S166" s="581">
        <v>0</v>
      </c>
      <c r="T166" s="581">
        <v>0</v>
      </c>
      <c r="U166" s="581">
        <v>0</v>
      </c>
      <c r="V166" s="581">
        <v>0</v>
      </c>
      <c r="W166" s="581">
        <v>0</v>
      </c>
      <c r="X166" s="581">
        <v>0</v>
      </c>
      <c r="Y166" s="581">
        <v>0</v>
      </c>
      <c r="Z166" s="581">
        <v>0</v>
      </c>
      <c r="AA166" s="581">
        <v>0</v>
      </c>
      <c r="AB166" s="581">
        <v>0</v>
      </c>
      <c r="AC166" s="581">
        <v>304</v>
      </c>
    </row>
    <row r="167" spans="1:29" x14ac:dyDescent="0.2">
      <c r="A167" s="581" t="s">
        <v>305</v>
      </c>
      <c r="B167" s="581" t="s">
        <v>254</v>
      </c>
      <c r="C167" s="581" t="s">
        <v>311</v>
      </c>
      <c r="D167" s="581"/>
      <c r="E167" s="581"/>
      <c r="F167" s="631"/>
      <c r="G167" s="636">
        <v>0</v>
      </c>
      <c r="H167" s="581">
        <v>0</v>
      </c>
      <c r="I167" s="581">
        <v>0</v>
      </c>
      <c r="J167" s="581">
        <v>0</v>
      </c>
      <c r="K167" s="581">
        <v>0</v>
      </c>
      <c r="L167" s="581">
        <v>0</v>
      </c>
      <c r="M167" s="581">
        <v>0</v>
      </c>
      <c r="N167" s="581">
        <v>0</v>
      </c>
      <c r="O167" s="581">
        <v>0</v>
      </c>
      <c r="P167" s="581">
        <v>0</v>
      </c>
      <c r="Q167" s="581">
        <v>0</v>
      </c>
      <c r="R167" s="581">
        <v>0</v>
      </c>
      <c r="S167" s="581">
        <v>0</v>
      </c>
      <c r="T167" s="581">
        <v>0</v>
      </c>
      <c r="U167" s="581">
        <v>0</v>
      </c>
      <c r="V167" s="581">
        <v>0</v>
      </c>
      <c r="W167" s="581">
        <v>0</v>
      </c>
      <c r="X167" s="581">
        <v>0</v>
      </c>
      <c r="Y167" s="581">
        <v>0</v>
      </c>
      <c r="Z167" s="581">
        <v>0</v>
      </c>
      <c r="AA167" s="581">
        <v>0</v>
      </c>
      <c r="AB167" s="581">
        <v>0</v>
      </c>
      <c r="AC167" s="581">
        <v>20</v>
      </c>
    </row>
    <row r="168" spans="1:29" x14ac:dyDescent="0.2">
      <c r="A168" s="581" t="s">
        <v>305</v>
      </c>
      <c r="B168" s="581" t="s">
        <v>241</v>
      </c>
      <c r="C168" s="581" t="s">
        <v>311</v>
      </c>
      <c r="D168" s="581"/>
      <c r="E168" s="581"/>
      <c r="F168" s="631"/>
      <c r="G168" s="636">
        <v>0</v>
      </c>
      <c r="H168" s="581">
        <v>0</v>
      </c>
      <c r="I168" s="581">
        <v>0</v>
      </c>
      <c r="J168" s="581">
        <v>0</v>
      </c>
      <c r="K168" s="581">
        <v>0</v>
      </c>
      <c r="L168" s="581">
        <v>0</v>
      </c>
      <c r="M168" s="581">
        <v>0</v>
      </c>
      <c r="N168" s="581">
        <v>0</v>
      </c>
      <c r="O168" s="581">
        <v>0</v>
      </c>
      <c r="P168" s="581">
        <v>0</v>
      </c>
      <c r="Q168" s="581">
        <v>0</v>
      </c>
      <c r="R168" s="581">
        <v>0</v>
      </c>
      <c r="S168" s="581">
        <v>0</v>
      </c>
      <c r="T168" s="581">
        <v>0</v>
      </c>
      <c r="U168" s="581">
        <v>0</v>
      </c>
      <c r="V168" s="581">
        <v>0</v>
      </c>
      <c r="W168" s="581">
        <v>0</v>
      </c>
      <c r="X168" s="581">
        <v>0</v>
      </c>
      <c r="Y168" s="581">
        <v>0</v>
      </c>
      <c r="Z168" s="581">
        <v>0</v>
      </c>
      <c r="AA168" s="581">
        <v>0</v>
      </c>
      <c r="AB168" s="581">
        <v>0</v>
      </c>
      <c r="AC168" s="581">
        <v>16701</v>
      </c>
    </row>
    <row r="169" spans="1:29" x14ac:dyDescent="0.2">
      <c r="A169" s="581" t="s">
        <v>305</v>
      </c>
      <c r="B169" s="581" t="s">
        <v>242</v>
      </c>
      <c r="C169" s="581" t="s">
        <v>311</v>
      </c>
      <c r="D169" s="581"/>
      <c r="E169" s="581"/>
      <c r="F169" s="631"/>
      <c r="G169" s="636">
        <v>0</v>
      </c>
      <c r="H169" s="581">
        <v>0</v>
      </c>
      <c r="I169" s="581">
        <v>0</v>
      </c>
      <c r="J169" s="581">
        <v>0</v>
      </c>
      <c r="K169" s="581">
        <v>0</v>
      </c>
      <c r="L169" s="581">
        <v>0</v>
      </c>
      <c r="M169" s="581">
        <v>0</v>
      </c>
      <c r="N169" s="581">
        <v>0</v>
      </c>
      <c r="O169" s="581">
        <v>0</v>
      </c>
      <c r="P169" s="581">
        <v>0</v>
      </c>
      <c r="Q169" s="581">
        <v>0</v>
      </c>
      <c r="R169" s="581">
        <v>0</v>
      </c>
      <c r="S169" s="581">
        <v>0</v>
      </c>
      <c r="T169" s="581">
        <v>0</v>
      </c>
      <c r="U169" s="581">
        <v>0</v>
      </c>
      <c r="V169" s="581">
        <v>0</v>
      </c>
      <c r="W169" s="581">
        <v>0</v>
      </c>
      <c r="X169" s="581">
        <v>0</v>
      </c>
      <c r="Y169" s="581">
        <v>0</v>
      </c>
      <c r="Z169" s="581">
        <v>0</v>
      </c>
      <c r="AA169" s="581">
        <v>0</v>
      </c>
      <c r="AB169" s="581">
        <v>0</v>
      </c>
      <c r="AC169" s="581">
        <v>670</v>
      </c>
    </row>
    <row r="170" spans="1:29" x14ac:dyDescent="0.2">
      <c r="A170" s="581" t="s">
        <v>305</v>
      </c>
      <c r="B170" s="581" t="s">
        <v>241</v>
      </c>
      <c r="C170" s="581" t="s">
        <v>310</v>
      </c>
      <c r="D170" s="581"/>
      <c r="E170" s="581"/>
      <c r="F170" s="631"/>
      <c r="G170" s="636">
        <v>0</v>
      </c>
      <c r="H170" s="581">
        <v>0</v>
      </c>
      <c r="I170" s="581">
        <v>0</v>
      </c>
      <c r="J170" s="581">
        <v>0</v>
      </c>
      <c r="K170" s="581">
        <v>0</v>
      </c>
      <c r="L170" s="581">
        <v>0</v>
      </c>
      <c r="M170" s="581">
        <v>0</v>
      </c>
      <c r="N170" s="581">
        <v>0</v>
      </c>
      <c r="O170" s="581">
        <v>0</v>
      </c>
      <c r="P170" s="581">
        <v>0</v>
      </c>
      <c r="Q170" s="581">
        <v>0</v>
      </c>
      <c r="R170" s="581">
        <v>0</v>
      </c>
      <c r="S170" s="581">
        <v>0</v>
      </c>
      <c r="T170" s="581">
        <v>0</v>
      </c>
      <c r="U170" s="581">
        <v>0</v>
      </c>
      <c r="V170" s="581">
        <v>0</v>
      </c>
      <c r="W170" s="581">
        <v>0</v>
      </c>
      <c r="X170" s="581">
        <v>0</v>
      </c>
      <c r="Y170" s="581">
        <v>0</v>
      </c>
      <c r="Z170" s="581">
        <v>0</v>
      </c>
      <c r="AA170" s="581">
        <v>0</v>
      </c>
      <c r="AB170" s="581">
        <v>0</v>
      </c>
      <c r="AC170" s="581">
        <v>11318</v>
      </c>
    </row>
    <row r="171" spans="1:29" x14ac:dyDescent="0.2">
      <c r="A171" s="581" t="s">
        <v>305</v>
      </c>
      <c r="B171" s="581" t="s">
        <v>244</v>
      </c>
      <c r="C171" s="581" t="s">
        <v>307</v>
      </c>
      <c r="D171" s="581"/>
      <c r="E171" s="581"/>
      <c r="F171" s="631"/>
      <c r="G171" s="636">
        <v>0</v>
      </c>
      <c r="H171" s="581">
        <v>0</v>
      </c>
      <c r="I171" s="581">
        <v>0</v>
      </c>
      <c r="J171" s="581">
        <v>0</v>
      </c>
      <c r="K171" s="581">
        <v>0</v>
      </c>
      <c r="L171" s="581">
        <v>0</v>
      </c>
      <c r="M171" s="581">
        <v>0</v>
      </c>
      <c r="N171" s="581">
        <v>0</v>
      </c>
      <c r="O171" s="581">
        <v>0</v>
      </c>
      <c r="P171" s="581">
        <v>0</v>
      </c>
      <c r="Q171" s="581">
        <v>33020</v>
      </c>
      <c r="R171" s="581">
        <v>0</v>
      </c>
      <c r="S171" s="581">
        <v>0</v>
      </c>
      <c r="T171" s="581">
        <v>0</v>
      </c>
      <c r="U171" s="581">
        <v>0</v>
      </c>
      <c r="V171" s="581">
        <v>0</v>
      </c>
      <c r="W171" s="581">
        <v>0</v>
      </c>
      <c r="X171" s="581">
        <v>0</v>
      </c>
      <c r="Y171" s="581">
        <v>0</v>
      </c>
      <c r="Z171" s="581">
        <v>0</v>
      </c>
      <c r="AA171" s="581">
        <v>0</v>
      </c>
      <c r="AB171" s="581">
        <v>0</v>
      </c>
      <c r="AC171" s="581">
        <v>0</v>
      </c>
    </row>
    <row r="172" spans="1:29" x14ac:dyDescent="0.2">
      <c r="A172" s="581" t="s">
        <v>305</v>
      </c>
      <c r="B172" s="581" t="s">
        <v>240</v>
      </c>
      <c r="C172" s="581" t="s">
        <v>307</v>
      </c>
      <c r="D172" s="581"/>
      <c r="E172" s="581"/>
      <c r="F172" s="631"/>
      <c r="G172" s="636">
        <v>0</v>
      </c>
      <c r="H172" s="581">
        <v>0</v>
      </c>
      <c r="I172" s="581">
        <v>0</v>
      </c>
      <c r="J172" s="581">
        <v>0</v>
      </c>
      <c r="K172" s="581">
        <v>0</v>
      </c>
      <c r="L172" s="581">
        <v>0</v>
      </c>
      <c r="M172" s="581">
        <v>0</v>
      </c>
      <c r="N172" s="581">
        <v>0</v>
      </c>
      <c r="O172" s="581">
        <v>0</v>
      </c>
      <c r="P172" s="581">
        <v>0</v>
      </c>
      <c r="Q172" s="581">
        <v>1</v>
      </c>
      <c r="R172" s="581">
        <v>0</v>
      </c>
      <c r="S172" s="581">
        <v>0</v>
      </c>
      <c r="T172" s="581">
        <v>0</v>
      </c>
      <c r="U172" s="581">
        <v>0</v>
      </c>
      <c r="V172" s="581">
        <v>0</v>
      </c>
      <c r="W172" s="581">
        <v>0</v>
      </c>
      <c r="X172" s="581">
        <v>0</v>
      </c>
      <c r="Y172" s="581">
        <v>0</v>
      </c>
      <c r="Z172" s="581">
        <v>0</v>
      </c>
      <c r="AA172" s="581">
        <v>0</v>
      </c>
      <c r="AB172" s="581">
        <v>0</v>
      </c>
      <c r="AC172" s="581">
        <v>0</v>
      </c>
    </row>
    <row r="173" spans="1:29" x14ac:dyDescent="0.2">
      <c r="A173" s="581" t="s">
        <v>305</v>
      </c>
      <c r="B173" s="581" t="s">
        <v>320</v>
      </c>
      <c r="C173" s="581" t="s">
        <v>307</v>
      </c>
      <c r="D173" s="581"/>
      <c r="E173" s="581"/>
      <c r="F173" s="631"/>
      <c r="G173" s="636">
        <v>0</v>
      </c>
      <c r="H173" s="581">
        <v>0</v>
      </c>
      <c r="I173" s="581">
        <v>0</v>
      </c>
      <c r="J173" s="581">
        <v>0</v>
      </c>
      <c r="K173" s="581">
        <v>0</v>
      </c>
      <c r="L173" s="581">
        <v>0</v>
      </c>
      <c r="M173" s="581">
        <v>0</v>
      </c>
      <c r="N173" s="581">
        <v>0</v>
      </c>
      <c r="O173" s="581">
        <v>0</v>
      </c>
      <c r="P173" s="581">
        <v>0</v>
      </c>
      <c r="Q173" s="581">
        <v>230</v>
      </c>
      <c r="R173" s="581">
        <v>0</v>
      </c>
      <c r="S173" s="581">
        <v>0</v>
      </c>
      <c r="T173" s="581">
        <v>0</v>
      </c>
      <c r="U173" s="581">
        <v>0</v>
      </c>
      <c r="V173" s="581">
        <v>0</v>
      </c>
      <c r="W173" s="581">
        <v>0</v>
      </c>
      <c r="X173" s="581">
        <v>0</v>
      </c>
      <c r="Y173" s="581">
        <v>0</v>
      </c>
      <c r="Z173" s="581">
        <v>0</v>
      </c>
      <c r="AA173" s="581">
        <v>0</v>
      </c>
      <c r="AB173" s="581">
        <v>0</v>
      </c>
      <c r="AC173" s="581">
        <v>0</v>
      </c>
    </row>
    <row r="174" spans="1:29" x14ac:dyDescent="0.2">
      <c r="A174" s="581" t="s">
        <v>305</v>
      </c>
      <c r="B174" s="581" t="s">
        <v>244</v>
      </c>
      <c r="C174" s="581" t="s">
        <v>308</v>
      </c>
      <c r="D174" s="581"/>
      <c r="E174" s="581"/>
      <c r="F174" s="631"/>
      <c r="G174" s="636">
        <v>0</v>
      </c>
      <c r="H174" s="581">
        <v>66</v>
      </c>
      <c r="I174" s="581">
        <v>0</v>
      </c>
      <c r="J174" s="581">
        <v>0</v>
      </c>
      <c r="K174" s="581">
        <v>0</v>
      </c>
      <c r="L174" s="581">
        <v>0</v>
      </c>
      <c r="M174" s="581">
        <v>0</v>
      </c>
      <c r="N174" s="581">
        <v>0</v>
      </c>
      <c r="O174" s="581">
        <v>0</v>
      </c>
      <c r="P174" s="581">
        <v>0</v>
      </c>
      <c r="Q174" s="581">
        <v>0</v>
      </c>
      <c r="R174" s="581">
        <v>257</v>
      </c>
      <c r="S174" s="581">
        <v>0</v>
      </c>
      <c r="T174" s="581">
        <v>0</v>
      </c>
      <c r="U174" s="581">
        <v>0</v>
      </c>
      <c r="V174" s="581">
        <v>0</v>
      </c>
      <c r="W174" s="581">
        <v>0</v>
      </c>
      <c r="X174" s="581">
        <v>0</v>
      </c>
      <c r="Y174" s="581">
        <v>0</v>
      </c>
      <c r="Z174" s="581">
        <v>0</v>
      </c>
      <c r="AA174" s="581">
        <v>0</v>
      </c>
      <c r="AB174" s="581">
        <v>0</v>
      </c>
      <c r="AC174" s="581">
        <v>0</v>
      </c>
    </row>
    <row r="175" spans="1:29" x14ac:dyDescent="0.2">
      <c r="A175" s="581" t="s">
        <v>305</v>
      </c>
      <c r="B175" s="581" t="s">
        <v>240</v>
      </c>
      <c r="C175" s="581" t="s">
        <v>308</v>
      </c>
      <c r="D175" s="581"/>
      <c r="E175" s="581"/>
      <c r="F175" s="631"/>
      <c r="G175" s="636">
        <v>0</v>
      </c>
      <c r="H175" s="581">
        <v>0</v>
      </c>
      <c r="I175" s="581">
        <v>0</v>
      </c>
      <c r="J175" s="581">
        <v>0</v>
      </c>
      <c r="K175" s="581">
        <v>0</v>
      </c>
      <c r="L175" s="581">
        <v>0</v>
      </c>
      <c r="M175" s="581">
        <v>0</v>
      </c>
      <c r="N175" s="581">
        <v>0</v>
      </c>
      <c r="O175" s="581">
        <v>0</v>
      </c>
      <c r="P175" s="581">
        <v>0</v>
      </c>
      <c r="Q175" s="581">
        <v>461</v>
      </c>
      <c r="R175" s="581">
        <v>0</v>
      </c>
      <c r="S175" s="581">
        <v>0</v>
      </c>
      <c r="T175" s="581">
        <v>0</v>
      </c>
      <c r="U175" s="581">
        <v>-187</v>
      </c>
      <c r="V175" s="581">
        <v>0</v>
      </c>
      <c r="W175" s="581">
        <v>0</v>
      </c>
      <c r="X175" s="581">
        <v>0</v>
      </c>
      <c r="Y175" s="581">
        <v>0</v>
      </c>
      <c r="Z175" s="581">
        <v>0</v>
      </c>
      <c r="AA175" s="581">
        <v>0</v>
      </c>
      <c r="AB175" s="581">
        <v>0</v>
      </c>
      <c r="AC175" s="581">
        <v>0</v>
      </c>
    </row>
    <row r="176" spans="1:29" x14ac:dyDescent="0.2">
      <c r="A176" s="581" t="s">
        <v>305</v>
      </c>
      <c r="B176" s="581" t="s">
        <v>321</v>
      </c>
      <c r="C176" s="581" t="s">
        <v>308</v>
      </c>
      <c r="D176" s="581"/>
      <c r="E176" s="581"/>
      <c r="F176" s="631"/>
      <c r="G176" s="636">
        <v>0</v>
      </c>
      <c r="H176" s="581">
        <v>0</v>
      </c>
      <c r="I176" s="581">
        <v>-2</v>
      </c>
      <c r="J176" s="581">
        <v>0</v>
      </c>
      <c r="K176" s="581">
        <v>0</v>
      </c>
      <c r="L176" s="581">
        <v>0</v>
      </c>
      <c r="M176" s="581">
        <v>0</v>
      </c>
      <c r="N176" s="581">
        <v>0</v>
      </c>
      <c r="O176" s="581">
        <v>0</v>
      </c>
      <c r="P176" s="581">
        <v>0</v>
      </c>
      <c r="Q176" s="581">
        <v>0</v>
      </c>
      <c r="R176" s="581">
        <v>0</v>
      </c>
      <c r="S176" s="581">
        <v>0</v>
      </c>
      <c r="T176" s="581">
        <v>0</v>
      </c>
      <c r="U176" s="581">
        <v>0</v>
      </c>
      <c r="V176" s="581">
        <v>0</v>
      </c>
      <c r="W176" s="581">
        <v>0</v>
      </c>
      <c r="X176" s="581">
        <v>0</v>
      </c>
      <c r="Y176" s="581">
        <v>0</v>
      </c>
      <c r="Z176" s="581">
        <v>0</v>
      </c>
      <c r="AA176" s="581">
        <v>0</v>
      </c>
      <c r="AB176" s="581">
        <v>0</v>
      </c>
      <c r="AC176" s="581">
        <v>0</v>
      </c>
    </row>
    <row r="177" spans="1:29" x14ac:dyDescent="0.2">
      <c r="A177" s="581" t="s">
        <v>305</v>
      </c>
      <c r="B177" s="581" t="s">
        <v>320</v>
      </c>
      <c r="C177" s="581" t="s">
        <v>308</v>
      </c>
      <c r="D177" s="581"/>
      <c r="E177" s="581"/>
      <c r="F177" s="631"/>
      <c r="G177" s="636">
        <v>0</v>
      </c>
      <c r="H177" s="581">
        <v>0</v>
      </c>
      <c r="I177" s="581">
        <v>106</v>
      </c>
      <c r="J177" s="581">
        <v>0</v>
      </c>
      <c r="K177" s="581">
        <v>0</v>
      </c>
      <c r="L177" s="581">
        <v>0</v>
      </c>
      <c r="M177" s="581">
        <v>0</v>
      </c>
      <c r="N177" s="581">
        <v>0</v>
      </c>
      <c r="O177" s="581">
        <v>0</v>
      </c>
      <c r="P177" s="581">
        <v>0</v>
      </c>
      <c r="Q177" s="581">
        <v>0</v>
      </c>
      <c r="R177" s="581">
        <v>0</v>
      </c>
      <c r="S177" s="581">
        <v>0</v>
      </c>
      <c r="T177" s="581">
        <v>0</v>
      </c>
      <c r="U177" s="581">
        <v>0</v>
      </c>
      <c r="V177" s="581">
        <v>0</v>
      </c>
      <c r="W177" s="581">
        <v>0</v>
      </c>
      <c r="X177" s="581">
        <v>0</v>
      </c>
      <c r="Y177" s="581">
        <v>0</v>
      </c>
      <c r="Z177" s="581">
        <v>0</v>
      </c>
      <c r="AA177" s="581">
        <v>0</v>
      </c>
      <c r="AB177" s="581">
        <v>0</v>
      </c>
      <c r="AC177" s="581">
        <v>0</v>
      </c>
    </row>
    <row r="178" spans="1:29" x14ac:dyDescent="0.2">
      <c r="A178" s="581" t="s">
        <v>305</v>
      </c>
      <c r="B178" s="581" t="s">
        <v>244</v>
      </c>
      <c r="C178" s="581" t="s">
        <v>309</v>
      </c>
      <c r="D178" s="581"/>
      <c r="E178" s="581"/>
      <c r="F178" s="631"/>
      <c r="G178" s="636">
        <v>0</v>
      </c>
      <c r="H178" s="581">
        <v>3069</v>
      </c>
      <c r="I178" s="581">
        <v>0</v>
      </c>
      <c r="J178" s="581">
        <v>0</v>
      </c>
      <c r="K178" s="581">
        <v>0</v>
      </c>
      <c r="L178" s="581">
        <v>0</v>
      </c>
      <c r="M178" s="581">
        <v>0</v>
      </c>
      <c r="N178" s="581">
        <v>0</v>
      </c>
      <c r="O178" s="581">
        <v>0</v>
      </c>
      <c r="P178" s="581">
        <v>0</v>
      </c>
      <c r="Q178" s="581">
        <v>0</v>
      </c>
      <c r="R178" s="581">
        <v>-822</v>
      </c>
      <c r="S178" s="581">
        <v>0</v>
      </c>
      <c r="T178" s="581">
        <v>0</v>
      </c>
      <c r="U178" s="581">
        <v>25</v>
      </c>
      <c r="V178" s="581">
        <v>0</v>
      </c>
      <c r="W178" s="581">
        <v>0</v>
      </c>
      <c r="X178" s="581">
        <v>0</v>
      </c>
      <c r="Y178" s="581">
        <v>0</v>
      </c>
      <c r="Z178" s="581">
        <v>0</v>
      </c>
      <c r="AA178" s="581">
        <v>0</v>
      </c>
      <c r="AB178" s="581">
        <v>0</v>
      </c>
      <c r="AC178" s="581">
        <v>0</v>
      </c>
    </row>
    <row r="179" spans="1:29" x14ac:dyDescent="0.2">
      <c r="A179" s="581" t="s">
        <v>305</v>
      </c>
      <c r="B179" s="581" t="s">
        <v>240</v>
      </c>
      <c r="C179" s="581" t="s">
        <v>309</v>
      </c>
      <c r="D179" s="581"/>
      <c r="E179" s="581"/>
      <c r="F179" s="631"/>
      <c r="G179" s="636">
        <v>0</v>
      </c>
      <c r="H179" s="581">
        <v>0</v>
      </c>
      <c r="I179" s="581">
        <v>0</v>
      </c>
      <c r="J179" s="581">
        <v>0</v>
      </c>
      <c r="K179" s="581">
        <v>0</v>
      </c>
      <c r="L179" s="581">
        <v>0</v>
      </c>
      <c r="M179" s="581">
        <v>0</v>
      </c>
      <c r="N179" s="581">
        <v>0</v>
      </c>
      <c r="O179" s="581">
        <v>0</v>
      </c>
      <c r="P179" s="581">
        <v>0</v>
      </c>
      <c r="Q179" s="581">
        <v>472</v>
      </c>
      <c r="R179" s="581">
        <v>0</v>
      </c>
      <c r="S179" s="581">
        <v>0</v>
      </c>
      <c r="T179" s="581">
        <v>0</v>
      </c>
      <c r="U179" s="581">
        <v>-187</v>
      </c>
      <c r="V179" s="581">
        <v>0</v>
      </c>
      <c r="W179" s="581">
        <v>0</v>
      </c>
      <c r="X179" s="581">
        <v>0</v>
      </c>
      <c r="Y179" s="581">
        <v>0</v>
      </c>
      <c r="Z179" s="581">
        <v>0</v>
      </c>
      <c r="AA179" s="581">
        <v>0</v>
      </c>
      <c r="AB179" s="581">
        <v>0</v>
      </c>
      <c r="AC179" s="581">
        <v>0</v>
      </c>
    </row>
    <row r="180" spans="1:29" x14ac:dyDescent="0.2">
      <c r="A180" s="581" t="s">
        <v>305</v>
      </c>
      <c r="B180" s="581" t="s">
        <v>321</v>
      </c>
      <c r="C180" s="581" t="s">
        <v>309</v>
      </c>
      <c r="D180" s="581"/>
      <c r="E180" s="581"/>
      <c r="F180" s="631"/>
      <c r="G180" s="636">
        <v>0</v>
      </c>
      <c r="H180" s="581">
        <v>0</v>
      </c>
      <c r="I180" s="581">
        <v>-2</v>
      </c>
      <c r="J180" s="581">
        <v>0</v>
      </c>
      <c r="K180" s="581">
        <v>0</v>
      </c>
      <c r="L180" s="581">
        <v>0</v>
      </c>
      <c r="M180" s="581">
        <v>0</v>
      </c>
      <c r="N180" s="581">
        <v>0</v>
      </c>
      <c r="O180" s="581">
        <v>0</v>
      </c>
      <c r="P180" s="581">
        <v>0</v>
      </c>
      <c r="Q180" s="581">
        <v>0</v>
      </c>
      <c r="R180" s="581">
        <v>0</v>
      </c>
      <c r="S180" s="581">
        <v>0</v>
      </c>
      <c r="T180" s="581">
        <v>0</v>
      </c>
      <c r="U180" s="581">
        <v>0</v>
      </c>
      <c r="V180" s="581">
        <v>0</v>
      </c>
      <c r="W180" s="581">
        <v>0</v>
      </c>
      <c r="X180" s="581">
        <v>0</v>
      </c>
      <c r="Y180" s="581">
        <v>0</v>
      </c>
      <c r="Z180" s="581">
        <v>0</v>
      </c>
      <c r="AA180" s="581">
        <v>0</v>
      </c>
      <c r="AB180" s="581">
        <v>0</v>
      </c>
      <c r="AC180" s="581">
        <v>0</v>
      </c>
    </row>
    <row r="181" spans="1:29" x14ac:dyDescent="0.2">
      <c r="A181" s="581" t="s">
        <v>305</v>
      </c>
      <c r="B181" s="581" t="s">
        <v>320</v>
      </c>
      <c r="C181" s="581" t="s">
        <v>309</v>
      </c>
      <c r="D181" s="581"/>
      <c r="E181" s="581"/>
      <c r="F181" s="631"/>
      <c r="G181" s="636">
        <v>0</v>
      </c>
      <c r="H181" s="581">
        <v>0</v>
      </c>
      <c r="I181" s="581">
        <v>798</v>
      </c>
      <c r="J181" s="581">
        <v>0</v>
      </c>
      <c r="K181" s="581">
        <v>0</v>
      </c>
      <c r="L181" s="581">
        <v>0</v>
      </c>
      <c r="M181" s="581">
        <v>0</v>
      </c>
      <c r="N181" s="581">
        <v>0</v>
      </c>
      <c r="O181" s="581">
        <v>0</v>
      </c>
      <c r="P181" s="581">
        <v>0</v>
      </c>
      <c r="Q181" s="581">
        <v>0</v>
      </c>
      <c r="R181" s="581">
        <v>0</v>
      </c>
      <c r="S181" s="581">
        <v>0</v>
      </c>
      <c r="T181" s="581">
        <v>0</v>
      </c>
      <c r="U181" s="581">
        <v>0</v>
      </c>
      <c r="V181" s="581">
        <v>0</v>
      </c>
      <c r="W181" s="581">
        <v>0</v>
      </c>
      <c r="X181" s="581">
        <v>0</v>
      </c>
      <c r="Y181" s="581">
        <v>0</v>
      </c>
      <c r="Z181" s="581">
        <v>0</v>
      </c>
      <c r="AA181" s="581">
        <v>0</v>
      </c>
      <c r="AB181" s="581">
        <v>0</v>
      </c>
      <c r="AC181" s="581">
        <v>0</v>
      </c>
    </row>
    <row r="182" spans="1:29" x14ac:dyDescent="0.2">
      <c r="A182" s="581" t="s">
        <v>314</v>
      </c>
      <c r="B182" s="581" t="s">
        <v>320</v>
      </c>
      <c r="C182" s="581" t="s">
        <v>318</v>
      </c>
      <c r="D182" s="581"/>
      <c r="E182" s="581"/>
      <c r="F182" s="631"/>
      <c r="G182" s="636">
        <v>55</v>
      </c>
      <c r="H182" s="581">
        <v>175</v>
      </c>
      <c r="I182" s="581">
        <v>0</v>
      </c>
      <c r="J182" s="581">
        <v>0</v>
      </c>
      <c r="K182" s="581">
        <v>0</v>
      </c>
      <c r="L182" s="581">
        <v>0</v>
      </c>
      <c r="M182" s="581">
        <v>0</v>
      </c>
      <c r="N182" s="581">
        <v>0</v>
      </c>
      <c r="O182" s="581">
        <v>0</v>
      </c>
      <c r="P182" s="581">
        <v>0</v>
      </c>
      <c r="Q182" s="581">
        <v>0</v>
      </c>
      <c r="R182" s="581">
        <v>0</v>
      </c>
      <c r="S182" s="581">
        <v>0</v>
      </c>
      <c r="T182" s="581">
        <v>0</v>
      </c>
      <c r="U182" s="581">
        <v>0</v>
      </c>
      <c r="V182" s="581">
        <v>0</v>
      </c>
      <c r="W182" s="581">
        <v>0</v>
      </c>
      <c r="X182" s="581">
        <v>0</v>
      </c>
      <c r="Y182" s="581">
        <v>0</v>
      </c>
      <c r="Z182" s="581">
        <v>0</v>
      </c>
      <c r="AA182" s="581">
        <v>0</v>
      </c>
      <c r="AB182" s="581">
        <v>0</v>
      </c>
      <c r="AC182" s="581">
        <v>0</v>
      </c>
    </row>
    <row r="183" spans="1:29" x14ac:dyDescent="0.2">
      <c r="A183" s="581" t="s">
        <v>314</v>
      </c>
      <c r="B183" s="581" t="s">
        <v>244</v>
      </c>
      <c r="C183" s="581" t="s">
        <v>315</v>
      </c>
      <c r="D183" s="581"/>
      <c r="E183" s="581"/>
      <c r="F183" s="631"/>
      <c r="G183" s="636">
        <v>2877</v>
      </c>
      <c r="H183" s="581">
        <v>18493</v>
      </c>
      <c r="I183" s="581">
        <v>0</v>
      </c>
      <c r="J183" s="581">
        <v>0</v>
      </c>
      <c r="K183" s="581">
        <v>0</v>
      </c>
      <c r="L183" s="581">
        <v>0</v>
      </c>
      <c r="M183" s="581">
        <v>0</v>
      </c>
      <c r="N183" s="581">
        <v>0</v>
      </c>
      <c r="O183" s="581">
        <v>0</v>
      </c>
      <c r="P183" s="581">
        <v>0</v>
      </c>
      <c r="Q183" s="581">
        <v>0</v>
      </c>
      <c r="R183" s="581">
        <v>0</v>
      </c>
      <c r="S183" s="581">
        <v>0</v>
      </c>
      <c r="T183" s="581">
        <v>0</v>
      </c>
      <c r="U183" s="581">
        <v>0</v>
      </c>
      <c r="V183" s="581">
        <v>0</v>
      </c>
      <c r="W183" s="581">
        <v>0</v>
      </c>
      <c r="X183" s="581">
        <v>0</v>
      </c>
      <c r="Y183" s="581">
        <v>0</v>
      </c>
      <c r="Z183" s="581">
        <v>0</v>
      </c>
      <c r="AA183" s="581">
        <v>0</v>
      </c>
      <c r="AB183" s="581">
        <v>0</v>
      </c>
      <c r="AC183" s="581">
        <v>-6</v>
      </c>
    </row>
    <row r="184" spans="1:29" x14ac:dyDescent="0.2">
      <c r="A184" s="581" t="s">
        <v>314</v>
      </c>
      <c r="B184" s="581" t="s">
        <v>244</v>
      </c>
      <c r="C184" s="581" t="s">
        <v>316</v>
      </c>
      <c r="D184" s="581"/>
      <c r="E184" s="581"/>
      <c r="F184" s="631"/>
      <c r="G184" s="636">
        <v>0</v>
      </c>
      <c r="H184" s="581">
        <v>174</v>
      </c>
      <c r="I184" s="581">
        <v>0</v>
      </c>
      <c r="J184" s="581">
        <v>0</v>
      </c>
      <c r="K184" s="581">
        <v>0</v>
      </c>
      <c r="L184" s="581">
        <v>0</v>
      </c>
      <c r="M184" s="581">
        <v>0</v>
      </c>
      <c r="N184" s="581">
        <v>0</v>
      </c>
      <c r="O184" s="581">
        <v>0</v>
      </c>
      <c r="P184" s="581">
        <v>0</v>
      </c>
      <c r="Q184" s="581">
        <v>0</v>
      </c>
      <c r="R184" s="581">
        <v>0</v>
      </c>
      <c r="S184" s="581">
        <v>0</v>
      </c>
      <c r="T184" s="581">
        <v>0</v>
      </c>
      <c r="U184" s="581">
        <v>0</v>
      </c>
      <c r="V184" s="581">
        <v>0</v>
      </c>
      <c r="W184" s="581">
        <v>0</v>
      </c>
      <c r="X184" s="581">
        <v>0</v>
      </c>
      <c r="Y184" s="581">
        <v>0</v>
      </c>
      <c r="Z184" s="581">
        <v>0</v>
      </c>
      <c r="AA184" s="581">
        <v>0</v>
      </c>
      <c r="AB184" s="581">
        <v>0</v>
      </c>
      <c r="AC184" s="581">
        <v>0</v>
      </c>
    </row>
    <row r="185" spans="1:29" x14ac:dyDescent="0.2">
      <c r="A185" s="581" t="s">
        <v>314</v>
      </c>
      <c r="B185" s="581" t="s">
        <v>244</v>
      </c>
      <c r="C185" s="581" t="s">
        <v>317</v>
      </c>
      <c r="D185" s="581"/>
      <c r="E185" s="581"/>
      <c r="F185" s="631"/>
      <c r="G185" s="636">
        <v>27</v>
      </c>
      <c r="H185" s="581">
        <v>11357</v>
      </c>
      <c r="I185" s="581">
        <v>0</v>
      </c>
      <c r="J185" s="581">
        <v>0</v>
      </c>
      <c r="K185" s="581">
        <v>0</v>
      </c>
      <c r="L185" s="581">
        <v>0</v>
      </c>
      <c r="M185" s="581">
        <v>0</v>
      </c>
      <c r="N185" s="581">
        <v>0</v>
      </c>
      <c r="O185" s="581">
        <v>0</v>
      </c>
      <c r="P185" s="581">
        <v>0</v>
      </c>
      <c r="Q185" s="581">
        <v>0</v>
      </c>
      <c r="R185" s="581">
        <v>0</v>
      </c>
      <c r="S185" s="581">
        <v>0</v>
      </c>
      <c r="T185" s="581">
        <v>0</v>
      </c>
      <c r="U185" s="581">
        <v>0</v>
      </c>
      <c r="V185" s="581">
        <v>0</v>
      </c>
      <c r="W185" s="581">
        <v>0</v>
      </c>
      <c r="X185" s="581">
        <v>0</v>
      </c>
      <c r="Y185" s="581">
        <v>0</v>
      </c>
      <c r="Z185" s="581">
        <v>0</v>
      </c>
      <c r="AA185" s="581">
        <v>0</v>
      </c>
      <c r="AB185" s="581">
        <v>0</v>
      </c>
      <c r="AC185" s="581">
        <v>-67</v>
      </c>
    </row>
    <row r="186" spans="1:29" x14ac:dyDescent="0.2">
      <c r="A186" s="581" t="s">
        <v>319</v>
      </c>
      <c r="B186" s="581" t="s">
        <v>239</v>
      </c>
      <c r="C186" s="581" t="s">
        <v>274</v>
      </c>
      <c r="D186" s="581"/>
      <c r="E186" s="581"/>
      <c r="F186" s="631"/>
      <c r="G186" s="636">
        <v>0</v>
      </c>
      <c r="H186" s="581">
        <v>193</v>
      </c>
      <c r="I186" s="581">
        <v>53330</v>
      </c>
      <c r="J186" s="581">
        <v>0</v>
      </c>
      <c r="K186" s="581">
        <v>0</v>
      </c>
      <c r="L186" s="581">
        <v>0</v>
      </c>
      <c r="M186" s="581">
        <v>0</v>
      </c>
      <c r="N186" s="581">
        <v>0</v>
      </c>
      <c r="O186" s="581">
        <v>0</v>
      </c>
      <c r="P186" s="581">
        <v>11293</v>
      </c>
      <c r="Q186" s="581">
        <v>6875</v>
      </c>
      <c r="R186" s="581">
        <v>18</v>
      </c>
      <c r="S186" s="581">
        <v>0</v>
      </c>
      <c r="T186" s="581">
        <v>0</v>
      </c>
      <c r="U186" s="581">
        <v>-206</v>
      </c>
      <c r="V186" s="581">
        <v>0</v>
      </c>
      <c r="W186" s="581">
        <v>0</v>
      </c>
      <c r="X186" s="581">
        <v>0</v>
      </c>
      <c r="Y186" s="581">
        <v>0</v>
      </c>
      <c r="Z186" s="581">
        <v>0</v>
      </c>
      <c r="AA186" s="581">
        <v>856</v>
      </c>
      <c r="AB186" s="581">
        <v>-50</v>
      </c>
      <c r="AC186" s="581">
        <v>-851</v>
      </c>
    </row>
    <row r="187" spans="1:29" x14ac:dyDescent="0.2">
      <c r="A187" s="581" t="s">
        <v>319</v>
      </c>
      <c r="B187" s="581" t="s">
        <v>252</v>
      </c>
      <c r="C187" s="581" t="s">
        <v>274</v>
      </c>
      <c r="D187" s="581"/>
      <c r="E187" s="581"/>
      <c r="F187" s="631"/>
      <c r="G187" s="636">
        <v>0</v>
      </c>
      <c r="H187" s="581">
        <v>0</v>
      </c>
      <c r="I187" s="581">
        <v>0</v>
      </c>
      <c r="J187" s="581">
        <v>0</v>
      </c>
      <c r="K187" s="581">
        <v>0</v>
      </c>
      <c r="L187" s="581">
        <v>0</v>
      </c>
      <c r="M187" s="581">
        <v>0</v>
      </c>
      <c r="N187" s="581">
        <v>0</v>
      </c>
      <c r="O187" s="581">
        <v>0</v>
      </c>
      <c r="P187" s="581">
        <v>0</v>
      </c>
      <c r="Q187" s="581">
        <v>49</v>
      </c>
      <c r="R187" s="581">
        <v>0</v>
      </c>
      <c r="S187" s="581">
        <v>0</v>
      </c>
      <c r="T187" s="581">
        <v>0</v>
      </c>
      <c r="U187" s="581">
        <v>0</v>
      </c>
      <c r="V187" s="581">
        <v>0</v>
      </c>
      <c r="W187" s="581">
        <v>0</v>
      </c>
      <c r="X187" s="581">
        <v>0</v>
      </c>
      <c r="Y187" s="581">
        <v>0</v>
      </c>
      <c r="Z187" s="581">
        <v>0</v>
      </c>
      <c r="AA187" s="581">
        <v>0</v>
      </c>
      <c r="AB187" s="581">
        <v>0</v>
      </c>
      <c r="AC187" s="581">
        <v>0</v>
      </c>
    </row>
    <row r="188" spans="1:29" x14ac:dyDescent="0.2">
      <c r="A188" s="581" t="s">
        <v>319</v>
      </c>
      <c r="B188" s="581" t="s">
        <v>245</v>
      </c>
      <c r="C188" s="581" t="s">
        <v>274</v>
      </c>
      <c r="D188" s="581"/>
      <c r="E188" s="581"/>
      <c r="F188" s="631"/>
      <c r="G188" s="636">
        <v>0</v>
      </c>
      <c r="H188" s="581">
        <v>3</v>
      </c>
      <c r="I188" s="581">
        <v>1109</v>
      </c>
      <c r="J188" s="581">
        <v>0</v>
      </c>
      <c r="K188" s="581">
        <v>0</v>
      </c>
      <c r="L188" s="581">
        <v>0</v>
      </c>
      <c r="M188" s="581">
        <v>0</v>
      </c>
      <c r="N188" s="581">
        <v>0</v>
      </c>
      <c r="O188" s="581">
        <v>0</v>
      </c>
      <c r="P188" s="581">
        <v>228</v>
      </c>
      <c r="Q188" s="581">
        <v>0</v>
      </c>
      <c r="R188" s="581">
        <v>0</v>
      </c>
      <c r="S188" s="581">
        <v>0</v>
      </c>
      <c r="T188" s="581">
        <v>0</v>
      </c>
      <c r="U188" s="581">
        <v>0</v>
      </c>
      <c r="V188" s="581">
        <v>0</v>
      </c>
      <c r="W188" s="581">
        <v>0</v>
      </c>
      <c r="X188" s="581">
        <v>0</v>
      </c>
      <c r="Y188" s="581">
        <v>0</v>
      </c>
      <c r="Z188" s="581">
        <v>0</v>
      </c>
      <c r="AA188" s="581">
        <v>0</v>
      </c>
      <c r="AB188" s="581">
        <v>0</v>
      </c>
      <c r="AC188" s="581">
        <v>0</v>
      </c>
    </row>
    <row r="189" spans="1:29" x14ac:dyDescent="0.2">
      <c r="A189" s="581" t="s">
        <v>319</v>
      </c>
      <c r="B189" s="581" t="s">
        <v>246</v>
      </c>
      <c r="C189" s="581" t="s">
        <v>274</v>
      </c>
      <c r="D189" s="581"/>
      <c r="E189" s="581"/>
      <c r="F189" s="631"/>
      <c r="G189" s="636">
        <v>0</v>
      </c>
      <c r="H189" s="581">
        <v>0</v>
      </c>
      <c r="I189" s="581">
        <v>101</v>
      </c>
      <c r="J189" s="581">
        <v>0</v>
      </c>
      <c r="K189" s="581">
        <v>0</v>
      </c>
      <c r="L189" s="581">
        <v>0</v>
      </c>
      <c r="M189" s="581">
        <v>0</v>
      </c>
      <c r="N189" s="581">
        <v>0</v>
      </c>
      <c r="O189" s="581">
        <v>0</v>
      </c>
      <c r="P189" s="581">
        <v>20</v>
      </c>
      <c r="Q189" s="581">
        <v>0</v>
      </c>
      <c r="R189" s="581">
        <v>0</v>
      </c>
      <c r="S189" s="581">
        <v>0</v>
      </c>
      <c r="T189" s="581">
        <v>0</v>
      </c>
      <c r="U189" s="581">
        <v>0</v>
      </c>
      <c r="V189" s="581">
        <v>0</v>
      </c>
      <c r="W189" s="581">
        <v>0</v>
      </c>
      <c r="X189" s="581">
        <v>0</v>
      </c>
      <c r="Y189" s="581">
        <v>0</v>
      </c>
      <c r="Z189" s="581">
        <v>0</v>
      </c>
      <c r="AA189" s="581">
        <v>0</v>
      </c>
      <c r="AB189" s="581">
        <v>0</v>
      </c>
      <c r="AC189" s="581">
        <v>0</v>
      </c>
    </row>
    <row r="190" spans="1:29" x14ac:dyDescent="0.2">
      <c r="A190" s="581" t="s">
        <v>319</v>
      </c>
      <c r="B190" s="581" t="s">
        <v>247</v>
      </c>
      <c r="C190" s="581" t="s">
        <v>274</v>
      </c>
      <c r="D190" s="581"/>
      <c r="E190" s="581"/>
      <c r="F190" s="631"/>
      <c r="G190" s="636">
        <v>0</v>
      </c>
      <c r="H190" s="581">
        <v>0</v>
      </c>
      <c r="I190" s="581">
        <v>116</v>
      </c>
      <c r="J190" s="581">
        <v>0</v>
      </c>
      <c r="K190" s="581">
        <v>0</v>
      </c>
      <c r="L190" s="581">
        <v>0</v>
      </c>
      <c r="M190" s="581">
        <v>0</v>
      </c>
      <c r="N190" s="581">
        <v>0</v>
      </c>
      <c r="O190" s="581">
        <v>0</v>
      </c>
      <c r="P190" s="581">
        <v>23</v>
      </c>
      <c r="Q190" s="581">
        <v>0</v>
      </c>
      <c r="R190" s="581">
        <v>0</v>
      </c>
      <c r="S190" s="581">
        <v>0</v>
      </c>
      <c r="T190" s="581">
        <v>0</v>
      </c>
      <c r="U190" s="581">
        <v>0</v>
      </c>
      <c r="V190" s="581">
        <v>0</v>
      </c>
      <c r="W190" s="581">
        <v>0</v>
      </c>
      <c r="X190" s="581">
        <v>0</v>
      </c>
      <c r="Y190" s="581">
        <v>0</v>
      </c>
      <c r="Z190" s="581">
        <v>0</v>
      </c>
      <c r="AA190" s="581">
        <v>0</v>
      </c>
      <c r="AB190" s="581">
        <v>0</v>
      </c>
      <c r="AC190" s="581">
        <v>0</v>
      </c>
    </row>
    <row r="191" spans="1:29" x14ac:dyDescent="0.2">
      <c r="A191" s="581" t="s">
        <v>319</v>
      </c>
      <c r="B191" s="581" t="s">
        <v>248</v>
      </c>
      <c r="C191" s="581" t="s">
        <v>274</v>
      </c>
      <c r="D191" s="581"/>
      <c r="E191" s="581"/>
      <c r="F191" s="631"/>
      <c r="G191" s="636">
        <v>0</v>
      </c>
      <c r="H191" s="581">
        <v>3</v>
      </c>
      <c r="I191" s="581">
        <v>552</v>
      </c>
      <c r="J191" s="581">
        <v>0</v>
      </c>
      <c r="K191" s="581">
        <v>0</v>
      </c>
      <c r="L191" s="581">
        <v>0</v>
      </c>
      <c r="M191" s="581">
        <v>0</v>
      </c>
      <c r="N191" s="581">
        <v>0</v>
      </c>
      <c r="O191" s="581">
        <v>0</v>
      </c>
      <c r="P191" s="581">
        <v>113</v>
      </c>
      <c r="Q191" s="581">
        <v>0</v>
      </c>
      <c r="R191" s="581">
        <v>0</v>
      </c>
      <c r="S191" s="581">
        <v>0</v>
      </c>
      <c r="T191" s="581">
        <v>0</v>
      </c>
      <c r="U191" s="581">
        <v>0</v>
      </c>
      <c r="V191" s="581">
        <v>0</v>
      </c>
      <c r="W191" s="581">
        <v>0</v>
      </c>
      <c r="X191" s="581">
        <v>0</v>
      </c>
      <c r="Y191" s="581">
        <v>0</v>
      </c>
      <c r="Z191" s="581">
        <v>0</v>
      </c>
      <c r="AA191" s="581">
        <v>0</v>
      </c>
      <c r="AB191" s="581">
        <v>0</v>
      </c>
      <c r="AC191" s="581">
        <v>2</v>
      </c>
    </row>
    <row r="192" spans="1:29" x14ac:dyDescent="0.2">
      <c r="A192" s="581" t="s">
        <v>319</v>
      </c>
      <c r="B192" s="581" t="s">
        <v>249</v>
      </c>
      <c r="C192" s="581" t="s">
        <v>274</v>
      </c>
      <c r="D192" s="581"/>
      <c r="E192" s="581"/>
      <c r="F192" s="631"/>
      <c r="G192" s="636">
        <v>0</v>
      </c>
      <c r="H192" s="581">
        <v>0</v>
      </c>
      <c r="I192" s="581">
        <v>52</v>
      </c>
      <c r="J192" s="581">
        <v>0</v>
      </c>
      <c r="K192" s="581">
        <v>0</v>
      </c>
      <c r="L192" s="581">
        <v>0</v>
      </c>
      <c r="M192" s="581">
        <v>0</v>
      </c>
      <c r="N192" s="581">
        <v>0</v>
      </c>
      <c r="O192" s="581">
        <v>0</v>
      </c>
      <c r="P192" s="581">
        <v>9</v>
      </c>
      <c r="Q192" s="581">
        <v>0</v>
      </c>
      <c r="R192" s="581">
        <v>0</v>
      </c>
      <c r="S192" s="581">
        <v>0</v>
      </c>
      <c r="T192" s="581">
        <v>0</v>
      </c>
      <c r="U192" s="581">
        <v>0</v>
      </c>
      <c r="V192" s="581">
        <v>0</v>
      </c>
      <c r="W192" s="581">
        <v>0</v>
      </c>
      <c r="X192" s="581">
        <v>0</v>
      </c>
      <c r="Y192" s="581">
        <v>0</v>
      </c>
      <c r="Z192" s="581">
        <v>0</v>
      </c>
      <c r="AA192" s="581">
        <v>0</v>
      </c>
      <c r="AB192" s="581">
        <v>0</v>
      </c>
      <c r="AC192" s="581">
        <v>0</v>
      </c>
    </row>
    <row r="193" spans="1:29" x14ac:dyDescent="0.2">
      <c r="A193" s="581" t="s">
        <v>319</v>
      </c>
      <c r="B193" s="581" t="s">
        <v>250</v>
      </c>
      <c r="C193" s="581" t="s">
        <v>274</v>
      </c>
      <c r="D193" s="581"/>
      <c r="E193" s="581"/>
      <c r="F193" s="631"/>
      <c r="G193" s="636">
        <v>0</v>
      </c>
      <c r="H193" s="581">
        <v>0</v>
      </c>
      <c r="I193" s="581">
        <v>493</v>
      </c>
      <c r="J193" s="581">
        <v>0</v>
      </c>
      <c r="K193" s="581">
        <v>0</v>
      </c>
      <c r="L193" s="581">
        <v>0</v>
      </c>
      <c r="M193" s="581">
        <v>0</v>
      </c>
      <c r="N193" s="581">
        <v>0</v>
      </c>
      <c r="O193" s="581">
        <v>0</v>
      </c>
      <c r="P193" s="581">
        <v>93</v>
      </c>
      <c r="Q193" s="581">
        <v>0</v>
      </c>
      <c r="R193" s="581">
        <v>-45</v>
      </c>
      <c r="S193" s="581">
        <v>0</v>
      </c>
      <c r="T193" s="581">
        <v>0</v>
      </c>
      <c r="U193" s="581">
        <v>0</v>
      </c>
      <c r="V193" s="581">
        <v>0</v>
      </c>
      <c r="W193" s="581">
        <v>0</v>
      </c>
      <c r="X193" s="581">
        <v>0</v>
      </c>
      <c r="Y193" s="581">
        <v>0</v>
      </c>
      <c r="Z193" s="581">
        <v>0</v>
      </c>
      <c r="AA193" s="581">
        <v>0</v>
      </c>
      <c r="AB193" s="581">
        <v>0</v>
      </c>
      <c r="AC193" s="581">
        <v>2</v>
      </c>
    </row>
    <row r="194" spans="1:29" x14ac:dyDescent="0.2">
      <c r="A194" s="581" t="s">
        <v>319</v>
      </c>
      <c r="B194" s="581" t="s">
        <v>244</v>
      </c>
      <c r="C194" s="581" t="s">
        <v>274</v>
      </c>
      <c r="D194" s="581"/>
      <c r="E194" s="581"/>
      <c r="F194" s="631"/>
      <c r="G194" s="636">
        <v>2152</v>
      </c>
      <c r="H194" s="581">
        <v>4431</v>
      </c>
      <c r="I194" s="581">
        <v>57</v>
      </c>
      <c r="J194" s="581">
        <v>0</v>
      </c>
      <c r="K194" s="581">
        <v>0</v>
      </c>
      <c r="L194" s="581">
        <v>0</v>
      </c>
      <c r="M194" s="581">
        <v>0</v>
      </c>
      <c r="N194" s="581">
        <v>0</v>
      </c>
      <c r="O194" s="581">
        <v>0</v>
      </c>
      <c r="P194" s="581">
        <v>0</v>
      </c>
      <c r="Q194" s="581">
        <v>0</v>
      </c>
      <c r="R194" s="581">
        <v>164</v>
      </c>
      <c r="S194" s="581">
        <v>0</v>
      </c>
      <c r="T194" s="581">
        <v>0</v>
      </c>
      <c r="U194" s="581">
        <v>0</v>
      </c>
      <c r="V194" s="581">
        <v>0</v>
      </c>
      <c r="W194" s="581">
        <v>0</v>
      </c>
      <c r="X194" s="581">
        <v>0</v>
      </c>
      <c r="Y194" s="581">
        <v>0</v>
      </c>
      <c r="Z194" s="581">
        <v>0</v>
      </c>
      <c r="AA194" s="581">
        <v>0</v>
      </c>
      <c r="AB194" s="581">
        <v>29</v>
      </c>
      <c r="AC194" s="581">
        <v>0</v>
      </c>
    </row>
    <row r="195" spans="1:29" x14ac:dyDescent="0.2">
      <c r="A195" s="581" t="s">
        <v>319</v>
      </c>
      <c r="B195" s="581" t="s">
        <v>240</v>
      </c>
      <c r="C195" s="581" t="s">
        <v>274</v>
      </c>
      <c r="D195" s="581"/>
      <c r="E195" s="581"/>
      <c r="F195" s="631"/>
      <c r="G195" s="636">
        <v>440</v>
      </c>
      <c r="H195" s="581">
        <v>121</v>
      </c>
      <c r="I195" s="581">
        <v>20883</v>
      </c>
      <c r="J195" s="581">
        <v>0</v>
      </c>
      <c r="K195" s="581">
        <v>0</v>
      </c>
      <c r="L195" s="581">
        <v>0</v>
      </c>
      <c r="M195" s="581">
        <v>0</v>
      </c>
      <c r="N195" s="581">
        <v>0</v>
      </c>
      <c r="O195" s="581">
        <v>0</v>
      </c>
      <c r="P195" s="581">
        <v>0</v>
      </c>
      <c r="Q195" s="581">
        <v>0</v>
      </c>
      <c r="R195" s="581">
        <v>-84</v>
      </c>
      <c r="S195" s="581">
        <v>0</v>
      </c>
      <c r="T195" s="581">
        <v>0</v>
      </c>
      <c r="U195" s="581">
        <v>83</v>
      </c>
      <c r="V195" s="581">
        <v>0</v>
      </c>
      <c r="W195" s="581">
        <v>0</v>
      </c>
      <c r="X195" s="581">
        <v>0</v>
      </c>
      <c r="Y195" s="581">
        <v>0</v>
      </c>
      <c r="Z195" s="581">
        <v>0</v>
      </c>
      <c r="AA195" s="581">
        <v>0</v>
      </c>
      <c r="AB195" s="581">
        <v>0</v>
      </c>
      <c r="AC195" s="581">
        <v>0</v>
      </c>
    </row>
    <row r="196" spans="1:29" x14ac:dyDescent="0.2">
      <c r="A196" s="581" t="s">
        <v>319</v>
      </c>
      <c r="B196" s="581" t="s">
        <v>253</v>
      </c>
      <c r="C196" s="581" t="s">
        <v>274</v>
      </c>
      <c r="D196" s="581"/>
      <c r="E196" s="581"/>
      <c r="F196" s="631"/>
      <c r="G196" s="636">
        <v>0</v>
      </c>
      <c r="H196" s="581">
        <v>0</v>
      </c>
      <c r="I196" s="581">
        <v>228</v>
      </c>
      <c r="J196" s="581">
        <v>0</v>
      </c>
      <c r="K196" s="581">
        <v>0</v>
      </c>
      <c r="L196" s="581">
        <v>0</v>
      </c>
      <c r="M196" s="581">
        <v>0</v>
      </c>
      <c r="N196" s="581">
        <v>0</v>
      </c>
      <c r="O196" s="581">
        <v>0</v>
      </c>
      <c r="P196" s="581">
        <v>48</v>
      </c>
      <c r="Q196" s="581">
        <v>0</v>
      </c>
      <c r="R196" s="581">
        <v>0</v>
      </c>
      <c r="S196" s="581">
        <v>0</v>
      </c>
      <c r="T196" s="581">
        <v>0</v>
      </c>
      <c r="U196" s="581">
        <v>0</v>
      </c>
      <c r="V196" s="581">
        <v>0</v>
      </c>
      <c r="W196" s="581">
        <v>0</v>
      </c>
      <c r="X196" s="581">
        <v>0</v>
      </c>
      <c r="Y196" s="581">
        <v>0</v>
      </c>
      <c r="Z196" s="581">
        <v>0</v>
      </c>
      <c r="AA196" s="581">
        <v>0</v>
      </c>
      <c r="AB196" s="581">
        <v>0</v>
      </c>
      <c r="AC196" s="581">
        <v>1</v>
      </c>
    </row>
    <row r="197" spans="1:29" x14ac:dyDescent="0.2">
      <c r="A197" s="581" t="s">
        <v>319</v>
      </c>
      <c r="B197" s="581" t="s">
        <v>254</v>
      </c>
      <c r="C197" s="581" t="s">
        <v>274</v>
      </c>
      <c r="D197" s="581"/>
      <c r="E197" s="581"/>
      <c r="F197" s="631"/>
      <c r="G197" s="636">
        <v>0</v>
      </c>
      <c r="H197" s="581">
        <v>0</v>
      </c>
      <c r="I197" s="581">
        <v>0</v>
      </c>
      <c r="J197" s="581">
        <v>0</v>
      </c>
      <c r="K197" s="581">
        <v>0</v>
      </c>
      <c r="L197" s="581">
        <v>0</v>
      </c>
      <c r="M197" s="581">
        <v>0</v>
      </c>
      <c r="N197" s="581">
        <v>0</v>
      </c>
      <c r="O197" s="581">
        <v>0</v>
      </c>
      <c r="P197" s="581">
        <v>0</v>
      </c>
      <c r="Q197" s="581">
        <v>389</v>
      </c>
      <c r="R197" s="581">
        <v>0</v>
      </c>
      <c r="S197" s="581">
        <v>0</v>
      </c>
      <c r="T197" s="581">
        <v>0</v>
      </c>
      <c r="U197" s="581">
        <v>0</v>
      </c>
      <c r="V197" s="581">
        <v>0</v>
      </c>
      <c r="W197" s="581">
        <v>0</v>
      </c>
      <c r="X197" s="581">
        <v>0</v>
      </c>
      <c r="Y197" s="581">
        <v>0</v>
      </c>
      <c r="Z197" s="581">
        <v>0</v>
      </c>
      <c r="AA197" s="581">
        <v>0</v>
      </c>
      <c r="AB197" s="581">
        <v>0</v>
      </c>
      <c r="AC197" s="581">
        <v>0</v>
      </c>
    </row>
    <row r="198" spans="1:29" x14ac:dyDescent="0.2">
      <c r="A198" s="581" t="s">
        <v>319</v>
      </c>
      <c r="B198" s="581" t="s">
        <v>241</v>
      </c>
      <c r="C198" s="581" t="s">
        <v>274</v>
      </c>
      <c r="D198" s="581"/>
      <c r="E198" s="581"/>
      <c r="F198" s="631"/>
      <c r="G198" s="636">
        <v>0</v>
      </c>
      <c r="H198" s="581">
        <v>58</v>
      </c>
      <c r="I198" s="581">
        <v>309</v>
      </c>
      <c r="J198" s="581">
        <v>0</v>
      </c>
      <c r="K198" s="581">
        <v>0</v>
      </c>
      <c r="L198" s="581">
        <v>0</v>
      </c>
      <c r="M198" s="581">
        <v>0</v>
      </c>
      <c r="N198" s="581">
        <v>0</v>
      </c>
      <c r="O198" s="581">
        <v>0</v>
      </c>
      <c r="P198" s="581">
        <v>149</v>
      </c>
      <c r="Q198" s="581">
        <v>579</v>
      </c>
      <c r="R198" s="581">
        <v>-193</v>
      </c>
      <c r="S198" s="581">
        <v>0</v>
      </c>
      <c r="T198" s="581">
        <v>0</v>
      </c>
      <c r="U198" s="581">
        <v>92</v>
      </c>
      <c r="V198" s="581">
        <v>0</v>
      </c>
      <c r="W198" s="581">
        <v>0</v>
      </c>
      <c r="X198" s="581">
        <v>0</v>
      </c>
      <c r="Y198" s="581">
        <v>0</v>
      </c>
      <c r="Z198" s="581">
        <v>0</v>
      </c>
      <c r="AA198" s="581">
        <v>435</v>
      </c>
      <c r="AB198" s="581">
        <v>0</v>
      </c>
      <c r="AC198" s="581">
        <v>4</v>
      </c>
    </row>
    <row r="199" spans="1:29" x14ac:dyDescent="0.2">
      <c r="A199" s="581" t="s">
        <v>319</v>
      </c>
      <c r="B199" s="581" t="s">
        <v>242</v>
      </c>
      <c r="C199" s="581" t="s">
        <v>274</v>
      </c>
      <c r="D199" s="581"/>
      <c r="E199" s="581"/>
      <c r="F199" s="631"/>
      <c r="G199" s="636">
        <v>0</v>
      </c>
      <c r="H199" s="581">
        <v>0</v>
      </c>
      <c r="I199" s="581">
        <v>3121</v>
      </c>
      <c r="J199" s="581">
        <v>0</v>
      </c>
      <c r="K199" s="581">
        <v>0</v>
      </c>
      <c r="L199" s="581">
        <v>0</v>
      </c>
      <c r="M199" s="581">
        <v>0</v>
      </c>
      <c r="N199" s="581">
        <v>0</v>
      </c>
      <c r="O199" s="581">
        <v>0</v>
      </c>
      <c r="P199" s="581">
        <v>534</v>
      </c>
      <c r="Q199" s="581">
        <v>138</v>
      </c>
      <c r="R199" s="581">
        <v>0</v>
      </c>
      <c r="S199" s="581">
        <v>0</v>
      </c>
      <c r="T199" s="581">
        <v>0</v>
      </c>
      <c r="U199" s="581">
        <v>0</v>
      </c>
      <c r="V199" s="581">
        <v>0</v>
      </c>
      <c r="W199" s="581">
        <v>0</v>
      </c>
      <c r="X199" s="581">
        <v>0</v>
      </c>
      <c r="Y199" s="581">
        <v>0</v>
      </c>
      <c r="Z199" s="581">
        <v>0</v>
      </c>
      <c r="AA199" s="581">
        <v>0</v>
      </c>
      <c r="AB199" s="581">
        <v>44</v>
      </c>
      <c r="AC199" s="581">
        <v>40</v>
      </c>
    </row>
  </sheetData>
  <autoFilter ref="A1:AC198" xr:uid="{04811F0C-FCF5-4147-8973-B8C26D19DFD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AP207"/>
  <sheetViews>
    <sheetView showGridLines="0" zoomScale="80" zoomScaleNormal="80" zoomScaleSheetLayoutView="80" workbookViewId="0">
      <pane xSplit="2" ySplit="4" topLeftCell="C5" activePane="bottomRight" state="frozen"/>
      <selection pane="topRight" activeCell="C1" sqref="C1"/>
      <selection pane="bottomLeft" activeCell="A5" sqref="A5"/>
      <selection pane="bottomRight" activeCell="J30" sqref="J30"/>
    </sheetView>
  </sheetViews>
  <sheetFormatPr defaultRowHeight="12.75" x14ac:dyDescent="0.2"/>
  <cols>
    <col min="1" max="1" width="44.140625" customWidth="1"/>
    <col min="2" max="2" width="4.7109375" customWidth="1"/>
    <col min="3" max="3" width="10.140625" customWidth="1"/>
    <col min="4" max="6" width="17.28515625" customWidth="1"/>
    <col min="7" max="7" width="15.42578125" customWidth="1"/>
    <col min="8" max="8" width="14.5703125" bestFit="1" customWidth="1"/>
    <col min="9" max="10" width="14.5703125" customWidth="1"/>
    <col min="11" max="12" width="13.28515625" customWidth="1"/>
    <col min="13" max="13" width="13.5703125" customWidth="1"/>
    <col min="14" max="14" width="15" customWidth="1"/>
    <col min="15" max="16" width="13.5703125" customWidth="1"/>
    <col min="17" max="28" width="14.85546875" customWidth="1"/>
    <col min="29" max="29" width="15.28515625" customWidth="1"/>
    <col min="30" max="31" width="14.85546875" customWidth="1"/>
    <col min="32" max="32" width="15.42578125" style="2" bestFit="1" customWidth="1"/>
    <col min="33" max="33" width="10.140625" customWidth="1"/>
    <col min="34" max="43" width="6.7109375" customWidth="1"/>
  </cols>
  <sheetData>
    <row r="1" spans="1:39" ht="18.75" thickBot="1" x14ac:dyDescent="0.3">
      <c r="H1" s="1"/>
      <c r="I1" s="1"/>
      <c r="J1" s="1"/>
      <c r="K1" s="1"/>
      <c r="L1" s="1"/>
      <c r="M1" s="1"/>
      <c r="N1" s="1"/>
    </row>
    <row r="2" spans="1:39" ht="16.5" customHeight="1" x14ac:dyDescent="0.2">
      <c r="A2" s="859" t="s">
        <v>172</v>
      </c>
      <c r="B2" s="841" t="s">
        <v>11</v>
      </c>
      <c r="C2" s="842"/>
      <c r="D2" s="841" t="s">
        <v>12</v>
      </c>
      <c r="E2" s="845"/>
      <c r="F2" s="845"/>
      <c r="G2" s="845"/>
      <c r="H2" s="845"/>
      <c r="I2" s="845"/>
      <c r="J2" s="845"/>
      <c r="K2" s="845"/>
      <c r="L2" s="845"/>
      <c r="M2" s="845"/>
      <c r="N2" s="845"/>
      <c r="O2" s="845"/>
      <c r="P2" s="846"/>
      <c r="Q2" s="861" t="s">
        <v>13</v>
      </c>
      <c r="R2" s="841"/>
      <c r="S2" s="841"/>
      <c r="T2" s="841"/>
      <c r="U2" s="845"/>
      <c r="V2" s="845"/>
      <c r="W2" s="845"/>
      <c r="X2" s="845"/>
      <c r="Y2" s="845"/>
      <c r="Z2" s="845"/>
      <c r="AA2" s="845"/>
      <c r="AB2" s="845"/>
      <c r="AC2" s="845"/>
      <c r="AD2" s="845"/>
      <c r="AE2" s="846"/>
      <c r="AF2" s="862" t="s">
        <v>14</v>
      </c>
    </row>
    <row r="3" spans="1:39" ht="16.5" customHeight="1" x14ac:dyDescent="0.2">
      <c r="A3" s="860"/>
      <c r="B3" s="843"/>
      <c r="C3" s="844"/>
      <c r="D3" s="853" t="s">
        <v>15</v>
      </c>
      <c r="E3" s="854" t="s">
        <v>16</v>
      </c>
      <c r="F3" s="854" t="s">
        <v>17</v>
      </c>
      <c r="G3" s="855" t="s">
        <v>18</v>
      </c>
      <c r="H3" s="855"/>
      <c r="I3" s="855"/>
      <c r="J3" s="855"/>
      <c r="K3" s="855"/>
      <c r="L3" s="855"/>
      <c r="M3" s="855"/>
      <c r="N3" s="855"/>
      <c r="O3" s="854" t="s">
        <v>19</v>
      </c>
      <c r="P3" s="834" t="s">
        <v>20</v>
      </c>
      <c r="Q3" s="835" t="s">
        <v>21</v>
      </c>
      <c r="R3" s="834" t="s">
        <v>22</v>
      </c>
      <c r="S3" s="836"/>
      <c r="T3" s="837"/>
      <c r="U3" s="838"/>
      <c r="V3" s="854" t="s">
        <v>23</v>
      </c>
      <c r="W3" s="854"/>
      <c r="X3" s="854"/>
      <c r="Y3" s="854"/>
      <c r="Z3" s="854"/>
      <c r="AA3" s="854"/>
      <c r="AB3" s="854"/>
      <c r="AC3" s="854"/>
      <c r="AD3" s="854" t="s">
        <v>24</v>
      </c>
      <c r="AE3" s="856" t="s">
        <v>25</v>
      </c>
      <c r="AF3" s="863"/>
    </row>
    <row r="4" spans="1:39" ht="35.25" customHeight="1" x14ac:dyDescent="0.2">
      <c r="A4" s="860"/>
      <c r="B4" s="843"/>
      <c r="C4" s="844"/>
      <c r="D4" s="853"/>
      <c r="E4" s="854"/>
      <c r="F4" s="854"/>
      <c r="G4" s="42" t="s">
        <v>27</v>
      </c>
      <c r="H4" s="43" t="s">
        <v>28</v>
      </c>
      <c r="I4" s="44" t="s">
        <v>173</v>
      </c>
      <c r="J4" s="44" t="s">
        <v>30</v>
      </c>
      <c r="K4" s="44" t="s">
        <v>31</v>
      </c>
      <c r="L4" s="565" t="s">
        <v>32</v>
      </c>
      <c r="M4" s="45" t="s">
        <v>33</v>
      </c>
      <c r="N4" s="46" t="s">
        <v>34</v>
      </c>
      <c r="O4" s="854"/>
      <c r="P4" s="834"/>
      <c r="Q4" s="835"/>
      <c r="R4" s="47" t="s">
        <v>35</v>
      </c>
      <c r="S4" s="566" t="s">
        <v>36</v>
      </c>
      <c r="T4" s="48" t="s">
        <v>37</v>
      </c>
      <c r="U4" s="46" t="s">
        <v>38</v>
      </c>
      <c r="V4" s="47" t="s">
        <v>39</v>
      </c>
      <c r="W4" s="44" t="s">
        <v>40</v>
      </c>
      <c r="X4" s="44" t="s">
        <v>41</v>
      </c>
      <c r="Y4" s="44" t="s">
        <v>42</v>
      </c>
      <c r="Z4" s="44" t="s">
        <v>43</v>
      </c>
      <c r="AA4" s="44" t="s">
        <v>44</v>
      </c>
      <c r="AB4" s="48" t="s">
        <v>45</v>
      </c>
      <c r="AC4" s="46" t="s">
        <v>46</v>
      </c>
      <c r="AD4" s="854"/>
      <c r="AE4" s="856"/>
      <c r="AF4" s="863"/>
    </row>
    <row r="5" spans="1:39" x14ac:dyDescent="0.2">
      <c r="A5" s="49"/>
      <c r="B5" s="50"/>
      <c r="C5" s="51"/>
      <c r="D5" s="52"/>
      <c r="E5" s="53"/>
      <c r="F5" s="53"/>
      <c r="G5" s="54"/>
      <c r="H5" s="55"/>
      <c r="I5" s="56"/>
      <c r="J5" s="56"/>
      <c r="K5" s="56"/>
      <c r="L5" s="531"/>
      <c r="M5" s="57"/>
      <c r="N5" s="53"/>
      <c r="O5" s="53"/>
      <c r="P5" s="58"/>
      <c r="Q5" s="59"/>
      <c r="R5" s="60"/>
      <c r="S5" s="543"/>
      <c r="T5" s="61"/>
      <c r="U5" s="62"/>
      <c r="V5" s="60"/>
      <c r="W5" s="63"/>
      <c r="X5" s="63"/>
      <c r="Y5" s="63"/>
      <c r="Z5" s="63"/>
      <c r="AA5" s="63"/>
      <c r="AB5" s="61"/>
      <c r="AC5" s="62"/>
      <c r="AD5" s="62"/>
      <c r="AE5" s="64"/>
      <c r="AF5" s="671"/>
    </row>
    <row r="6" spans="1:39" ht="18" x14ac:dyDescent="0.25">
      <c r="A6" s="65" t="s">
        <v>47</v>
      </c>
      <c r="B6" s="318" t="s">
        <v>48</v>
      </c>
      <c r="C6" s="66"/>
      <c r="D6" s="67"/>
      <c r="E6" s="68"/>
      <c r="F6" s="68"/>
      <c r="G6" s="69"/>
      <c r="H6" s="70"/>
      <c r="I6" s="71"/>
      <c r="J6" s="71"/>
      <c r="K6" s="71"/>
      <c r="L6" s="532"/>
      <c r="M6" s="72"/>
      <c r="N6" s="68"/>
      <c r="O6" s="68"/>
      <c r="P6" s="73"/>
      <c r="Q6" s="74"/>
      <c r="R6" s="75"/>
      <c r="S6" s="544"/>
      <c r="T6" s="76"/>
      <c r="U6" s="77"/>
      <c r="V6" s="75"/>
      <c r="W6" s="78"/>
      <c r="X6" s="78"/>
      <c r="Y6" s="78"/>
      <c r="Z6" s="78"/>
      <c r="AA6" s="78"/>
      <c r="AB6" s="76"/>
      <c r="AC6" s="77"/>
      <c r="AD6" s="77"/>
      <c r="AE6" s="79"/>
      <c r="AF6" s="672"/>
    </row>
    <row r="7" spans="1:39" x14ac:dyDescent="0.2">
      <c r="A7" s="80" t="s">
        <v>0</v>
      </c>
      <c r="B7" s="81"/>
      <c r="C7" s="82" t="s">
        <v>49</v>
      </c>
      <c r="D7" s="67"/>
      <c r="E7" s="68"/>
      <c r="F7" s="68"/>
      <c r="G7" s="69"/>
      <c r="H7" s="70"/>
      <c r="I7" s="71"/>
      <c r="J7" s="71"/>
      <c r="K7" s="71"/>
      <c r="L7" s="532"/>
      <c r="M7" s="72"/>
      <c r="N7" s="68"/>
      <c r="O7" s="68"/>
      <c r="P7" s="73"/>
      <c r="Q7" s="74"/>
      <c r="R7" s="75"/>
      <c r="S7" s="544"/>
      <c r="T7" s="76"/>
      <c r="U7" s="77"/>
      <c r="V7" s="75"/>
      <c r="W7" s="78"/>
      <c r="X7" s="78"/>
      <c r="Y7" s="78"/>
      <c r="Z7" s="78"/>
      <c r="AA7" s="78"/>
      <c r="AB7" s="76"/>
      <c r="AC7" s="77"/>
      <c r="AD7" s="77"/>
      <c r="AE7" s="79"/>
      <c r="AF7" s="672"/>
    </row>
    <row r="8" spans="1:39" x14ac:dyDescent="0.2">
      <c r="A8" s="38" t="s">
        <v>50</v>
      </c>
      <c r="B8" s="3"/>
      <c r="C8" s="4"/>
      <c r="D8" s="673"/>
      <c r="E8" s="674"/>
      <c r="F8" s="674"/>
      <c r="G8" s="675"/>
      <c r="H8" s="676"/>
      <c r="I8" s="677"/>
      <c r="J8" s="677"/>
      <c r="K8" s="677"/>
      <c r="L8" s="678"/>
      <c r="M8" s="679"/>
      <c r="N8" s="674"/>
      <c r="O8" s="674"/>
      <c r="P8" s="680"/>
      <c r="Q8" s="668"/>
      <c r="R8" s="681"/>
      <c r="S8" s="682"/>
      <c r="T8" s="683"/>
      <c r="U8" s="674"/>
      <c r="V8" s="681"/>
      <c r="W8" s="677"/>
      <c r="X8" s="677"/>
      <c r="Y8" s="677"/>
      <c r="Z8" s="677"/>
      <c r="AA8" s="677"/>
      <c r="AB8" s="683"/>
      <c r="AC8" s="674"/>
      <c r="AD8" s="674"/>
      <c r="AE8" s="684"/>
      <c r="AF8" s="685"/>
      <c r="AH8" s="319"/>
      <c r="AI8" s="319"/>
      <c r="AJ8" s="319"/>
      <c r="AK8" s="319"/>
      <c r="AL8" s="319"/>
      <c r="AM8" s="319"/>
    </row>
    <row r="9" spans="1:39" x14ac:dyDescent="0.2">
      <c r="A9" s="87"/>
      <c r="B9" s="88"/>
      <c r="C9" s="89"/>
      <c r="D9" s="686"/>
      <c r="E9" s="687"/>
      <c r="F9" s="687"/>
      <c r="G9" s="688"/>
      <c r="H9" s="689"/>
      <c r="I9" s="690"/>
      <c r="J9" s="690"/>
      <c r="K9" s="690"/>
      <c r="L9" s="691"/>
      <c r="M9" s="692"/>
      <c r="N9" s="687"/>
      <c r="O9" s="687"/>
      <c r="P9" s="693"/>
      <c r="Q9" s="694"/>
      <c r="R9" s="695"/>
      <c r="S9" s="696"/>
      <c r="T9" s="697"/>
      <c r="U9" s="687"/>
      <c r="V9" s="695"/>
      <c r="W9" s="690"/>
      <c r="X9" s="690"/>
      <c r="Y9" s="690"/>
      <c r="Z9" s="690"/>
      <c r="AA9" s="690"/>
      <c r="AB9" s="697"/>
      <c r="AC9" s="687"/>
      <c r="AD9" s="687"/>
      <c r="AE9" s="698"/>
      <c r="AF9" s="328"/>
      <c r="AH9" s="319"/>
      <c r="AI9" s="319"/>
      <c r="AJ9" s="319"/>
      <c r="AK9" s="319"/>
      <c r="AL9" s="319"/>
      <c r="AM9" s="319"/>
    </row>
    <row r="10" spans="1:39" x14ac:dyDescent="0.2">
      <c r="A10" s="38" t="s">
        <v>51</v>
      </c>
      <c r="B10" s="3"/>
      <c r="C10" s="4"/>
      <c r="D10" s="673"/>
      <c r="E10" s="674"/>
      <c r="F10" s="674"/>
      <c r="G10" s="675"/>
      <c r="H10" s="676"/>
      <c r="I10" s="677"/>
      <c r="J10" s="677"/>
      <c r="K10" s="677"/>
      <c r="L10" s="678"/>
      <c r="M10" s="679"/>
      <c r="N10" s="674"/>
      <c r="O10" s="674"/>
      <c r="P10" s="680"/>
      <c r="Q10" s="668"/>
      <c r="R10" s="681"/>
      <c r="S10" s="682"/>
      <c r="T10" s="683"/>
      <c r="U10" s="674"/>
      <c r="V10" s="681"/>
      <c r="W10" s="677"/>
      <c r="X10" s="677"/>
      <c r="Y10" s="677"/>
      <c r="Z10" s="677"/>
      <c r="AA10" s="677"/>
      <c r="AB10" s="683"/>
      <c r="AC10" s="674"/>
      <c r="AD10" s="674"/>
      <c r="AE10" s="684"/>
      <c r="AF10" s="685"/>
      <c r="AH10" s="319"/>
      <c r="AI10" s="319"/>
      <c r="AJ10" s="319"/>
      <c r="AK10" s="319"/>
      <c r="AL10" s="319"/>
      <c r="AM10" s="319"/>
    </row>
    <row r="11" spans="1:39" x14ac:dyDescent="0.2">
      <c r="A11" s="87"/>
      <c r="B11" s="88"/>
      <c r="C11" s="89"/>
      <c r="D11" s="686"/>
      <c r="E11" s="687"/>
      <c r="F11" s="687"/>
      <c r="G11" s="688"/>
      <c r="H11" s="689"/>
      <c r="I11" s="690"/>
      <c r="J11" s="690"/>
      <c r="K11" s="690"/>
      <c r="L11" s="691"/>
      <c r="M11" s="692"/>
      <c r="N11" s="687"/>
      <c r="O11" s="687"/>
      <c r="P11" s="693"/>
      <c r="Q11" s="694"/>
      <c r="R11" s="695"/>
      <c r="S11" s="696"/>
      <c r="T11" s="697"/>
      <c r="U11" s="687"/>
      <c r="V11" s="695"/>
      <c r="W11" s="690"/>
      <c r="X11" s="690"/>
      <c r="Y11" s="690"/>
      <c r="Z11" s="690"/>
      <c r="AA11" s="690"/>
      <c r="AB11" s="697"/>
      <c r="AC11" s="687"/>
      <c r="AD11" s="687"/>
      <c r="AE11" s="698"/>
      <c r="AF11" s="328"/>
      <c r="AH11" s="319"/>
      <c r="AI11" s="319"/>
      <c r="AJ11" s="319"/>
      <c r="AK11" s="319"/>
      <c r="AL11" s="319"/>
      <c r="AM11" s="319"/>
    </row>
    <row r="12" spans="1:39" x14ac:dyDescent="0.2">
      <c r="A12" s="38" t="s">
        <v>52</v>
      </c>
      <c r="B12" s="3"/>
      <c r="C12" s="4"/>
      <c r="D12" s="673"/>
      <c r="E12" s="674"/>
      <c r="F12" s="674"/>
      <c r="G12" s="675"/>
      <c r="H12" s="676"/>
      <c r="I12" s="677"/>
      <c r="J12" s="677"/>
      <c r="K12" s="677"/>
      <c r="L12" s="678"/>
      <c r="M12" s="679"/>
      <c r="N12" s="674"/>
      <c r="O12" s="674"/>
      <c r="P12" s="680"/>
      <c r="Q12" s="668"/>
      <c r="R12" s="681"/>
      <c r="S12" s="682"/>
      <c r="T12" s="683"/>
      <c r="U12" s="674"/>
      <c r="V12" s="681"/>
      <c r="W12" s="677"/>
      <c r="X12" s="677"/>
      <c r="Y12" s="677"/>
      <c r="Z12" s="677"/>
      <c r="AA12" s="677"/>
      <c r="AB12" s="683"/>
      <c r="AC12" s="674"/>
      <c r="AD12" s="674"/>
      <c r="AE12" s="684"/>
      <c r="AF12" s="685"/>
      <c r="AH12" s="319"/>
      <c r="AI12" s="319"/>
      <c r="AJ12" s="319"/>
      <c r="AK12" s="319"/>
      <c r="AL12" s="319"/>
      <c r="AM12" s="319"/>
    </row>
    <row r="13" spans="1:39" x14ac:dyDescent="0.2">
      <c r="A13" s="87"/>
      <c r="B13" s="88"/>
      <c r="C13" s="89"/>
      <c r="D13" s="686"/>
      <c r="E13" s="687"/>
      <c r="F13" s="687"/>
      <c r="G13" s="688"/>
      <c r="H13" s="689"/>
      <c r="I13" s="690"/>
      <c r="J13" s="690"/>
      <c r="K13" s="690"/>
      <c r="L13" s="691"/>
      <c r="M13" s="692"/>
      <c r="N13" s="687"/>
      <c r="O13" s="687"/>
      <c r="P13" s="693"/>
      <c r="Q13" s="694"/>
      <c r="R13" s="695"/>
      <c r="S13" s="696"/>
      <c r="T13" s="697"/>
      <c r="U13" s="687"/>
      <c r="V13" s="695"/>
      <c r="W13" s="690"/>
      <c r="X13" s="690"/>
      <c r="Y13" s="690"/>
      <c r="Z13" s="690"/>
      <c r="AA13" s="690"/>
      <c r="AB13" s="697"/>
      <c r="AC13" s="687"/>
      <c r="AD13" s="687"/>
      <c r="AE13" s="698"/>
      <c r="AF13" s="328"/>
      <c r="AH13" s="31"/>
      <c r="AI13" s="31"/>
      <c r="AJ13" s="31"/>
      <c r="AK13" s="31"/>
      <c r="AL13" s="31"/>
      <c r="AM13" s="31"/>
    </row>
    <row r="14" spans="1:39" x14ac:dyDescent="0.2">
      <c r="A14" s="80"/>
      <c r="B14" s="314" t="s">
        <v>53</v>
      </c>
      <c r="C14" s="313" t="s">
        <v>54</v>
      </c>
      <c r="D14" s="100"/>
      <c r="E14" s="101"/>
      <c r="F14" s="101"/>
      <c r="G14" s="102"/>
      <c r="H14" s="103"/>
      <c r="I14" s="104"/>
      <c r="J14" s="104"/>
      <c r="K14" s="104"/>
      <c r="L14" s="533"/>
      <c r="M14" s="105"/>
      <c r="N14" s="68"/>
      <c r="O14" s="101"/>
      <c r="P14" s="73"/>
      <c r="Q14" s="114"/>
      <c r="R14" s="107"/>
      <c r="S14" s="547"/>
      <c r="T14" s="108"/>
      <c r="U14" s="109"/>
      <c r="V14" s="110"/>
      <c r="W14" s="104"/>
      <c r="X14" s="104"/>
      <c r="Y14" s="104"/>
      <c r="Z14" s="104"/>
      <c r="AA14" s="104"/>
      <c r="AB14" s="111"/>
      <c r="AC14" s="101"/>
      <c r="AD14" s="101"/>
      <c r="AE14" s="112"/>
      <c r="AF14" s="699"/>
      <c r="AH14" s="30"/>
      <c r="AI14" s="30"/>
      <c r="AJ14" s="30"/>
      <c r="AK14" s="30"/>
      <c r="AL14" s="30"/>
      <c r="AM14" s="30"/>
    </row>
    <row r="15" spans="1:39" x14ac:dyDescent="0.2">
      <c r="A15" s="113" t="s">
        <v>55</v>
      </c>
      <c r="B15" s="314"/>
      <c r="C15" s="313"/>
      <c r="D15" s="100"/>
      <c r="E15" s="659" t="s">
        <v>322</v>
      </c>
      <c r="F15" s="659" t="s">
        <v>322</v>
      </c>
      <c r="G15" s="102"/>
      <c r="H15" s="103"/>
      <c r="I15" s="104"/>
      <c r="J15" s="104"/>
      <c r="K15" s="104"/>
      <c r="L15" s="533"/>
      <c r="M15" s="105"/>
      <c r="N15" s="68"/>
      <c r="O15" s="659" t="s">
        <v>322</v>
      </c>
      <c r="P15" s="73"/>
      <c r="Q15" s="114" t="s">
        <v>323</v>
      </c>
      <c r="R15" s="110"/>
      <c r="S15" s="548"/>
      <c r="T15" s="111"/>
      <c r="U15" s="101"/>
      <c r="V15" s="110"/>
      <c r="W15" s="104"/>
      <c r="X15" s="104"/>
      <c r="Y15" s="104"/>
      <c r="Z15" s="104"/>
      <c r="AA15" s="660"/>
      <c r="AB15" s="660" t="s">
        <v>323</v>
      </c>
      <c r="AC15" s="101"/>
      <c r="AD15" s="101"/>
      <c r="AE15" s="112"/>
      <c r="AF15" s="325"/>
      <c r="AH15" s="30"/>
      <c r="AI15" s="30"/>
      <c r="AJ15" s="30"/>
      <c r="AK15" s="30"/>
      <c r="AL15" s="30"/>
      <c r="AM15" s="30"/>
    </row>
    <row r="16" spans="1:39" x14ac:dyDescent="0.2">
      <c r="A16" s="113" t="s">
        <v>56</v>
      </c>
      <c r="B16" s="314"/>
      <c r="C16" s="313"/>
      <c r="D16" s="100"/>
      <c r="E16" s="659" t="s">
        <v>322</v>
      </c>
      <c r="F16" s="659" t="s">
        <v>322</v>
      </c>
      <c r="G16" s="102"/>
      <c r="H16" s="103"/>
      <c r="I16" s="104"/>
      <c r="J16" s="104"/>
      <c r="K16" s="104"/>
      <c r="L16" s="533"/>
      <c r="M16" s="105"/>
      <c r="N16" s="68"/>
      <c r="O16" s="659" t="s">
        <v>322</v>
      </c>
      <c r="P16" s="73"/>
      <c r="Q16" s="114" t="s">
        <v>323</v>
      </c>
      <c r="R16" s="660" t="s">
        <v>324</v>
      </c>
      <c r="S16" s="666" t="s">
        <v>325</v>
      </c>
      <c r="T16" s="111"/>
      <c r="U16" s="101"/>
      <c r="V16" s="110"/>
      <c r="W16" s="104"/>
      <c r="X16" s="104"/>
      <c r="Y16" s="104"/>
      <c r="Z16" s="104"/>
      <c r="AA16" s="660"/>
      <c r="AB16" s="660" t="s">
        <v>323</v>
      </c>
      <c r="AC16" s="101"/>
      <c r="AD16" s="101"/>
      <c r="AE16" s="112"/>
      <c r="AF16" s="325"/>
      <c r="AH16" s="30"/>
      <c r="AI16" s="30"/>
      <c r="AJ16" s="30"/>
      <c r="AK16" s="30"/>
      <c r="AL16" s="30"/>
      <c r="AM16" s="30"/>
    </row>
    <row r="17" spans="1:39" x14ac:dyDescent="0.2">
      <c r="A17" s="113" t="s">
        <v>57</v>
      </c>
      <c r="B17" s="314"/>
      <c r="C17" s="313"/>
      <c r="D17" s="115"/>
      <c r="E17" s="659" t="s">
        <v>322</v>
      </c>
      <c r="F17" s="659" t="s">
        <v>322</v>
      </c>
      <c r="G17" s="117"/>
      <c r="H17" s="118"/>
      <c r="I17" s="119"/>
      <c r="J17" s="119"/>
      <c r="K17" s="119"/>
      <c r="L17" s="534"/>
      <c r="M17" s="120"/>
      <c r="N17" s="121"/>
      <c r="O17" s="659" t="s">
        <v>322</v>
      </c>
      <c r="P17" s="122"/>
      <c r="Q17" s="114" t="s">
        <v>323</v>
      </c>
      <c r="R17" s="124"/>
      <c r="S17" s="549"/>
      <c r="T17" s="125"/>
      <c r="U17" s="101"/>
      <c r="V17" s="124"/>
      <c r="W17" s="119"/>
      <c r="X17" s="119"/>
      <c r="Y17" s="119"/>
      <c r="Z17" s="119"/>
      <c r="AA17" s="660"/>
      <c r="AB17" s="660" t="s">
        <v>323</v>
      </c>
      <c r="AC17" s="116"/>
      <c r="AD17" s="116"/>
      <c r="AE17" s="112"/>
      <c r="AF17" s="325"/>
      <c r="AH17" s="30"/>
      <c r="AI17" s="30"/>
      <c r="AJ17" s="30"/>
      <c r="AK17" s="30"/>
      <c r="AL17" s="30"/>
      <c r="AM17" s="30"/>
    </row>
    <row r="18" spans="1:39" x14ac:dyDescent="0.2">
      <c r="A18" s="80" t="s">
        <v>0</v>
      </c>
      <c r="B18" s="314" t="s">
        <v>58</v>
      </c>
      <c r="C18" s="313" t="s">
        <v>59</v>
      </c>
      <c r="D18" s="100"/>
      <c r="E18" s="101"/>
      <c r="F18" s="101"/>
      <c r="G18" s="102"/>
      <c r="H18" s="103"/>
      <c r="I18" s="104"/>
      <c r="J18" s="104"/>
      <c r="K18" s="104"/>
      <c r="L18" s="533"/>
      <c r="M18" s="105"/>
      <c r="N18" s="68"/>
      <c r="O18" s="101"/>
      <c r="P18" s="73"/>
      <c r="Q18" s="114"/>
      <c r="R18" s="110"/>
      <c r="S18" s="548"/>
      <c r="T18" s="111"/>
      <c r="U18" s="101"/>
      <c r="V18" s="110"/>
      <c r="W18" s="104"/>
      <c r="X18" s="104"/>
      <c r="Y18" s="104"/>
      <c r="Z18" s="104"/>
      <c r="AA18" s="104"/>
      <c r="AB18" s="111"/>
      <c r="AC18" s="101"/>
      <c r="AD18" s="101"/>
      <c r="AE18" s="112"/>
      <c r="AF18" s="325"/>
      <c r="AH18" s="30"/>
      <c r="AI18" s="30"/>
      <c r="AJ18" s="30"/>
      <c r="AK18" s="30"/>
      <c r="AL18" s="30"/>
      <c r="AM18" s="30"/>
    </row>
    <row r="19" spans="1:39" x14ac:dyDescent="0.2">
      <c r="A19" s="113" t="s">
        <v>55</v>
      </c>
      <c r="B19" s="314"/>
      <c r="C19" s="313"/>
      <c r="D19" s="100"/>
      <c r="E19" s="659" t="s">
        <v>326</v>
      </c>
      <c r="F19" s="659" t="s">
        <v>326</v>
      </c>
      <c r="G19" s="102"/>
      <c r="H19" s="103"/>
      <c r="I19" s="104"/>
      <c r="J19" s="104"/>
      <c r="K19" s="104"/>
      <c r="L19" s="533"/>
      <c r="M19" s="105"/>
      <c r="N19" s="68"/>
      <c r="O19" s="659" t="s">
        <v>326</v>
      </c>
      <c r="P19" s="73"/>
      <c r="Q19" s="114" t="s">
        <v>323</v>
      </c>
      <c r="R19" s="110"/>
      <c r="S19" s="548"/>
      <c r="T19" s="111"/>
      <c r="U19" s="101"/>
      <c r="V19" s="110"/>
      <c r="W19" s="104"/>
      <c r="X19" s="104"/>
      <c r="Y19" s="104"/>
      <c r="Z19" s="104"/>
      <c r="AA19" s="660" t="s">
        <v>323</v>
      </c>
      <c r="AB19" s="660" t="s">
        <v>323</v>
      </c>
      <c r="AC19" s="101"/>
      <c r="AD19" s="101"/>
      <c r="AE19" s="112"/>
      <c r="AF19" s="325"/>
      <c r="AH19" s="30"/>
      <c r="AI19" s="30"/>
      <c r="AJ19" s="30"/>
      <c r="AK19" s="30"/>
      <c r="AL19" s="30"/>
      <c r="AM19" s="30"/>
    </row>
    <row r="20" spans="1:39" x14ac:dyDescent="0.2">
      <c r="A20" s="113" t="s">
        <v>56</v>
      </c>
      <c r="B20" s="314"/>
      <c r="C20" s="313"/>
      <c r="D20" s="100"/>
      <c r="E20" s="659" t="s">
        <v>326</v>
      </c>
      <c r="F20" s="659" t="s">
        <v>326</v>
      </c>
      <c r="G20" s="102"/>
      <c r="H20" s="103"/>
      <c r="I20" s="104"/>
      <c r="J20" s="104"/>
      <c r="K20" s="104"/>
      <c r="L20" s="533"/>
      <c r="M20" s="105"/>
      <c r="N20" s="68"/>
      <c r="O20" s="659" t="s">
        <v>326</v>
      </c>
      <c r="P20" s="73"/>
      <c r="Q20" s="114" t="s">
        <v>323</v>
      </c>
      <c r="R20" s="660" t="s">
        <v>324</v>
      </c>
      <c r="S20" s="666" t="s">
        <v>325</v>
      </c>
      <c r="T20" s="111"/>
      <c r="U20" s="101"/>
      <c r="V20" s="110"/>
      <c r="W20" s="104"/>
      <c r="X20" s="104"/>
      <c r="Y20" s="104"/>
      <c r="Z20" s="104"/>
      <c r="AA20" s="660" t="s">
        <v>323</v>
      </c>
      <c r="AB20" s="660" t="s">
        <v>323</v>
      </c>
      <c r="AC20" s="101"/>
      <c r="AD20" s="101"/>
      <c r="AE20" s="112"/>
      <c r="AF20" s="325"/>
      <c r="AH20" s="30"/>
      <c r="AI20" s="30"/>
      <c r="AJ20" s="30"/>
      <c r="AK20" s="30"/>
      <c r="AL20" s="30"/>
      <c r="AM20" s="30"/>
    </row>
    <row r="21" spans="1:39" x14ac:dyDescent="0.2">
      <c r="A21" s="113" t="s">
        <v>57</v>
      </c>
      <c r="B21" s="314"/>
      <c r="C21" s="313"/>
      <c r="D21" s="115"/>
      <c r="E21" s="659" t="s">
        <v>326</v>
      </c>
      <c r="F21" s="659" t="s">
        <v>326</v>
      </c>
      <c r="G21" s="117"/>
      <c r="H21" s="118"/>
      <c r="I21" s="119"/>
      <c r="J21" s="119"/>
      <c r="K21" s="119"/>
      <c r="L21" s="534"/>
      <c r="M21" s="120"/>
      <c r="N21" s="121"/>
      <c r="O21" s="659" t="s">
        <v>326</v>
      </c>
      <c r="P21" s="122"/>
      <c r="Q21" s="114" t="s">
        <v>323</v>
      </c>
      <c r="R21" s="124"/>
      <c r="S21" s="549"/>
      <c r="T21" s="125"/>
      <c r="U21" s="116"/>
      <c r="V21" s="124"/>
      <c r="W21" s="119"/>
      <c r="X21" s="119"/>
      <c r="Y21" s="119"/>
      <c r="Z21" s="119"/>
      <c r="AA21" s="660" t="s">
        <v>323</v>
      </c>
      <c r="AB21" s="660" t="s">
        <v>323</v>
      </c>
      <c r="AC21" s="101"/>
      <c r="AD21" s="116"/>
      <c r="AE21" s="112"/>
      <c r="AF21" s="325"/>
      <c r="AH21" s="30"/>
      <c r="AI21" s="30"/>
      <c r="AJ21" s="30"/>
      <c r="AK21" s="30"/>
      <c r="AL21" s="30"/>
      <c r="AM21" s="30"/>
    </row>
    <row r="22" spans="1:39" x14ac:dyDescent="0.2">
      <c r="A22" s="80" t="s">
        <v>0</v>
      </c>
      <c r="B22" s="314" t="s">
        <v>60</v>
      </c>
      <c r="C22" s="313" t="s">
        <v>61</v>
      </c>
      <c r="D22" s="100"/>
      <c r="E22" s="101"/>
      <c r="F22" s="101"/>
      <c r="G22" s="102"/>
      <c r="H22" s="103"/>
      <c r="I22" s="104"/>
      <c r="J22" s="104"/>
      <c r="K22" s="104"/>
      <c r="L22" s="533"/>
      <c r="M22" s="105"/>
      <c r="N22" s="68"/>
      <c r="O22" s="659"/>
      <c r="P22" s="73"/>
      <c r="Q22" s="114"/>
      <c r="R22" s="110"/>
      <c r="S22" s="548"/>
      <c r="T22" s="111"/>
      <c r="U22" s="101"/>
      <c r="V22" s="110"/>
      <c r="W22" s="104"/>
      <c r="X22" s="104"/>
      <c r="Y22" s="104"/>
      <c r="Z22" s="104"/>
      <c r="AA22" s="104"/>
      <c r="AB22" s="111"/>
      <c r="AC22" s="101"/>
      <c r="AD22" s="101"/>
      <c r="AE22" s="112"/>
      <c r="AF22" s="325"/>
      <c r="AH22" s="30"/>
      <c r="AI22" s="30"/>
      <c r="AJ22" s="30"/>
      <c r="AK22" s="30"/>
      <c r="AL22" s="30"/>
      <c r="AM22" s="30"/>
    </row>
    <row r="23" spans="1:39" x14ac:dyDescent="0.2">
      <c r="A23" s="113" t="s">
        <v>55</v>
      </c>
      <c r="B23" s="314"/>
      <c r="C23" s="313"/>
      <c r="D23" s="659" t="s">
        <v>327</v>
      </c>
      <c r="E23" s="659" t="s">
        <v>327</v>
      </c>
      <c r="F23" s="659" t="s">
        <v>327</v>
      </c>
      <c r="G23" s="102"/>
      <c r="H23" s="103"/>
      <c r="I23" s="104"/>
      <c r="J23" s="104"/>
      <c r="K23" s="104"/>
      <c r="L23" s="533"/>
      <c r="M23" s="105"/>
      <c r="N23" s="68"/>
      <c r="O23" s="659" t="s">
        <v>327</v>
      </c>
      <c r="P23" s="73"/>
      <c r="Q23" s="114" t="s">
        <v>323</v>
      </c>
      <c r="R23" s="110"/>
      <c r="S23" s="548"/>
      <c r="T23" s="111"/>
      <c r="U23" s="101"/>
      <c r="V23" s="110"/>
      <c r="W23" s="104"/>
      <c r="X23" s="104"/>
      <c r="Y23" s="104"/>
      <c r="Z23" s="104"/>
      <c r="AA23" s="660" t="s">
        <v>323</v>
      </c>
      <c r="AB23" s="660" t="s">
        <v>323</v>
      </c>
      <c r="AC23" s="101"/>
      <c r="AD23" s="660" t="s">
        <v>328</v>
      </c>
      <c r="AE23" s="112"/>
      <c r="AF23" s="325"/>
      <c r="AH23" s="30"/>
      <c r="AI23" s="30"/>
      <c r="AJ23" s="30"/>
      <c r="AK23" s="30"/>
      <c r="AL23" s="30"/>
      <c r="AM23" s="30"/>
    </row>
    <row r="24" spans="1:39" x14ac:dyDescent="0.2">
      <c r="A24" s="113" t="s">
        <v>56</v>
      </c>
      <c r="B24" s="314"/>
      <c r="C24" s="313"/>
      <c r="D24" s="659" t="s">
        <v>327</v>
      </c>
      <c r="E24" s="659" t="s">
        <v>327</v>
      </c>
      <c r="F24" s="659" t="s">
        <v>327</v>
      </c>
      <c r="G24" s="102"/>
      <c r="H24" s="103"/>
      <c r="I24" s="104"/>
      <c r="J24" s="104"/>
      <c r="K24" s="104"/>
      <c r="L24" s="533"/>
      <c r="M24" s="105"/>
      <c r="N24" s="68"/>
      <c r="O24" s="659" t="s">
        <v>327</v>
      </c>
      <c r="P24" s="73"/>
      <c r="Q24" s="114" t="s">
        <v>323</v>
      </c>
      <c r="R24" s="660" t="s">
        <v>324</v>
      </c>
      <c r="S24" s="666" t="s">
        <v>325</v>
      </c>
      <c r="T24" s="111"/>
      <c r="U24" s="101"/>
      <c r="V24" s="110"/>
      <c r="W24" s="104"/>
      <c r="X24" s="104"/>
      <c r="Y24" s="104"/>
      <c r="Z24" s="104"/>
      <c r="AA24" s="660" t="s">
        <v>323</v>
      </c>
      <c r="AB24" s="660" t="s">
        <v>323</v>
      </c>
      <c r="AC24" s="101"/>
      <c r="AD24" s="660" t="s">
        <v>328</v>
      </c>
      <c r="AE24" s="112"/>
      <c r="AF24" s="325"/>
      <c r="AH24" s="30"/>
      <c r="AI24" s="30"/>
      <c r="AJ24" s="30"/>
      <c r="AK24" s="30"/>
      <c r="AL24" s="30"/>
      <c r="AM24" s="30"/>
    </row>
    <row r="25" spans="1:39" x14ac:dyDescent="0.2">
      <c r="A25" s="113" t="s">
        <v>57</v>
      </c>
      <c r="B25" s="314"/>
      <c r="C25" s="313"/>
      <c r="D25" s="659" t="s">
        <v>327</v>
      </c>
      <c r="E25" s="659" t="s">
        <v>327</v>
      </c>
      <c r="F25" s="659" t="s">
        <v>327</v>
      </c>
      <c r="G25" s="117"/>
      <c r="H25" s="118"/>
      <c r="I25" s="119"/>
      <c r="J25" s="119"/>
      <c r="K25" s="119"/>
      <c r="L25" s="534"/>
      <c r="M25" s="120"/>
      <c r="N25" s="121"/>
      <c r="O25" s="659" t="s">
        <v>327</v>
      </c>
      <c r="P25" s="122"/>
      <c r="Q25" s="114" t="s">
        <v>323</v>
      </c>
      <c r="R25" s="124"/>
      <c r="S25" s="549"/>
      <c r="T25" s="125"/>
      <c r="U25" s="116"/>
      <c r="V25" s="124"/>
      <c r="W25" s="119"/>
      <c r="X25" s="119"/>
      <c r="Y25" s="119"/>
      <c r="Z25" s="119"/>
      <c r="AA25" s="660" t="s">
        <v>323</v>
      </c>
      <c r="AB25" s="660" t="s">
        <v>323</v>
      </c>
      <c r="AC25" s="101"/>
      <c r="AD25" s="660" t="s">
        <v>328</v>
      </c>
      <c r="AE25" s="112"/>
      <c r="AF25" s="325"/>
      <c r="AH25" s="30"/>
      <c r="AI25" s="30"/>
      <c r="AJ25" s="30"/>
      <c r="AK25" s="30"/>
      <c r="AL25" s="30"/>
      <c r="AM25" s="30"/>
    </row>
    <row r="26" spans="1:39" x14ac:dyDescent="0.2">
      <c r="A26" s="80" t="s">
        <v>0</v>
      </c>
      <c r="B26" s="314" t="s">
        <v>62</v>
      </c>
      <c r="C26" s="313" t="s">
        <v>63</v>
      </c>
      <c r="D26" s="100"/>
      <c r="E26" s="101"/>
      <c r="F26" s="101"/>
      <c r="G26" s="102"/>
      <c r="H26" s="103"/>
      <c r="I26" s="104"/>
      <c r="J26" s="104"/>
      <c r="K26" s="104"/>
      <c r="L26" s="533"/>
      <c r="M26" s="105"/>
      <c r="N26" s="68"/>
      <c r="O26" s="101"/>
      <c r="P26" s="73"/>
      <c r="Q26" s="114"/>
      <c r="R26" s="110"/>
      <c r="S26" s="548"/>
      <c r="T26" s="111"/>
      <c r="U26" s="101"/>
      <c r="V26" s="110"/>
      <c r="W26" s="104"/>
      <c r="X26" s="104"/>
      <c r="Y26" s="104"/>
      <c r="Z26" s="104"/>
      <c r="AA26" s="104"/>
      <c r="AB26" s="111"/>
      <c r="AC26" s="101"/>
      <c r="AD26" s="101"/>
      <c r="AE26" s="112"/>
      <c r="AF26" s="325"/>
      <c r="AH26" s="30"/>
      <c r="AI26" s="30"/>
      <c r="AJ26" s="30"/>
      <c r="AK26" s="30"/>
      <c r="AL26" s="30"/>
      <c r="AM26" s="30"/>
    </row>
    <row r="27" spans="1:39" x14ac:dyDescent="0.2">
      <c r="A27" s="113" t="s">
        <v>55</v>
      </c>
      <c r="B27" s="314"/>
      <c r="C27" s="313"/>
      <c r="D27" s="659" t="s">
        <v>327</v>
      </c>
      <c r="E27" s="101"/>
      <c r="F27" s="659" t="s">
        <v>327</v>
      </c>
      <c r="G27" s="102"/>
      <c r="H27" s="103"/>
      <c r="I27" s="104"/>
      <c r="J27" s="104"/>
      <c r="K27" s="104"/>
      <c r="L27" s="533"/>
      <c r="M27" s="105"/>
      <c r="N27" s="68"/>
      <c r="O27" s="659" t="s">
        <v>327</v>
      </c>
      <c r="P27" s="73"/>
      <c r="Q27" s="114" t="s">
        <v>323</v>
      </c>
      <c r="R27" s="110"/>
      <c r="S27" s="548"/>
      <c r="T27" s="111"/>
      <c r="U27" s="101"/>
      <c r="V27" s="110"/>
      <c r="W27" s="104"/>
      <c r="X27" s="104"/>
      <c r="Y27" s="104"/>
      <c r="Z27" s="104"/>
      <c r="AA27" s="660"/>
      <c r="AB27" s="660" t="s">
        <v>323</v>
      </c>
      <c r="AC27" s="101"/>
      <c r="AD27" s="660" t="s">
        <v>328</v>
      </c>
      <c r="AE27" s="112"/>
      <c r="AF27" s="325"/>
      <c r="AH27" s="30"/>
      <c r="AI27" s="30"/>
      <c r="AJ27" s="30"/>
      <c r="AK27" s="30"/>
      <c r="AL27" s="30"/>
      <c r="AM27" s="30"/>
    </row>
    <row r="28" spans="1:39" x14ac:dyDescent="0.2">
      <c r="A28" s="113" t="s">
        <v>56</v>
      </c>
      <c r="B28" s="314"/>
      <c r="C28" s="313"/>
      <c r="D28" s="659" t="s">
        <v>327</v>
      </c>
      <c r="E28" s="101"/>
      <c r="F28" s="659" t="s">
        <v>327</v>
      </c>
      <c r="G28" s="102"/>
      <c r="H28" s="103"/>
      <c r="I28" s="104"/>
      <c r="J28" s="104"/>
      <c r="K28" s="104"/>
      <c r="L28" s="533"/>
      <c r="M28" s="105"/>
      <c r="N28" s="68"/>
      <c r="O28" s="659" t="s">
        <v>327</v>
      </c>
      <c r="P28" s="73"/>
      <c r="Q28" s="114" t="s">
        <v>323</v>
      </c>
      <c r="R28" s="660" t="s">
        <v>324</v>
      </c>
      <c r="S28" s="666" t="s">
        <v>325</v>
      </c>
      <c r="T28" s="111"/>
      <c r="U28" s="101"/>
      <c r="V28" s="110"/>
      <c r="W28" s="104"/>
      <c r="X28" s="104"/>
      <c r="Y28" s="104"/>
      <c r="Z28" s="104"/>
      <c r="AA28" s="660"/>
      <c r="AB28" s="660" t="s">
        <v>323</v>
      </c>
      <c r="AC28" s="101"/>
      <c r="AD28" s="660" t="s">
        <v>328</v>
      </c>
      <c r="AE28" s="112"/>
      <c r="AF28" s="325"/>
      <c r="AH28" s="30"/>
      <c r="AI28" s="30"/>
      <c r="AJ28" s="30"/>
      <c r="AK28" s="30"/>
      <c r="AL28" s="30"/>
      <c r="AM28" s="30"/>
    </row>
    <row r="29" spans="1:39" x14ac:dyDescent="0.2">
      <c r="A29" s="113" t="s">
        <v>57</v>
      </c>
      <c r="B29" s="314"/>
      <c r="C29" s="313"/>
      <c r="D29" s="659" t="s">
        <v>327</v>
      </c>
      <c r="E29" s="116"/>
      <c r="F29" s="659" t="s">
        <v>327</v>
      </c>
      <c r="G29" s="117"/>
      <c r="H29" s="118"/>
      <c r="I29" s="119"/>
      <c r="J29" s="119"/>
      <c r="K29" s="119"/>
      <c r="L29" s="534"/>
      <c r="M29" s="120"/>
      <c r="N29" s="121"/>
      <c r="O29" s="659" t="s">
        <v>327</v>
      </c>
      <c r="P29" s="122"/>
      <c r="Q29" s="114" t="s">
        <v>323</v>
      </c>
      <c r="R29" s="124"/>
      <c r="S29" s="549"/>
      <c r="T29" s="125"/>
      <c r="U29" s="116"/>
      <c r="V29" s="124"/>
      <c r="W29" s="119"/>
      <c r="X29" s="119"/>
      <c r="Y29" s="119"/>
      <c r="Z29" s="119"/>
      <c r="AA29" s="660"/>
      <c r="AB29" s="660" t="s">
        <v>323</v>
      </c>
      <c r="AC29" s="101"/>
      <c r="AD29" s="660" t="s">
        <v>328</v>
      </c>
      <c r="AE29" s="112"/>
      <c r="AF29" s="325"/>
      <c r="AH29" s="30"/>
      <c r="AI29" s="30"/>
      <c r="AJ29" s="30"/>
      <c r="AK29" s="30"/>
      <c r="AL29" s="30"/>
      <c r="AM29" s="30"/>
    </row>
    <row r="30" spans="1:39" x14ac:dyDescent="0.2">
      <c r="A30" s="80" t="s">
        <v>0</v>
      </c>
      <c r="B30" s="314" t="s">
        <v>64</v>
      </c>
      <c r="C30" s="313" t="s">
        <v>65</v>
      </c>
      <c r="D30" s="100"/>
      <c r="E30" s="101"/>
      <c r="F30" s="101"/>
      <c r="G30" s="102"/>
      <c r="H30" s="103"/>
      <c r="I30" s="104"/>
      <c r="J30" s="104"/>
      <c r="K30" s="104"/>
      <c r="L30" s="533"/>
      <c r="M30" s="105"/>
      <c r="N30" s="68"/>
      <c r="O30" s="101"/>
      <c r="P30" s="73"/>
      <c r="Q30" s="114"/>
      <c r="R30" s="110"/>
      <c r="S30" s="548"/>
      <c r="T30" s="111"/>
      <c r="U30" s="101"/>
      <c r="V30" s="110"/>
      <c r="W30" s="104"/>
      <c r="X30" s="104"/>
      <c r="Y30" s="104"/>
      <c r="Z30" s="104"/>
      <c r="AA30" s="104"/>
      <c r="AB30" s="111"/>
      <c r="AC30" s="101"/>
      <c r="AD30" s="101"/>
      <c r="AE30" s="112"/>
      <c r="AF30" s="325"/>
      <c r="AH30" s="30"/>
      <c r="AI30" s="30"/>
      <c r="AJ30" s="30"/>
      <c r="AK30" s="30"/>
      <c r="AL30" s="30"/>
      <c r="AM30" s="30"/>
    </row>
    <row r="31" spans="1:39" x14ac:dyDescent="0.2">
      <c r="A31" s="113" t="s">
        <v>55</v>
      </c>
      <c r="B31" s="314"/>
      <c r="C31" s="313"/>
      <c r="D31" s="659" t="s">
        <v>329</v>
      </c>
      <c r="E31" s="101"/>
      <c r="F31" s="659" t="s">
        <v>329</v>
      </c>
      <c r="G31" s="102"/>
      <c r="H31" s="103"/>
      <c r="I31" s="104"/>
      <c r="J31" s="104"/>
      <c r="K31" s="104"/>
      <c r="L31" s="533"/>
      <c r="M31" s="105"/>
      <c r="N31" s="68"/>
      <c r="O31" s="659" t="s">
        <v>329</v>
      </c>
      <c r="P31" s="73"/>
      <c r="Q31" s="114" t="s">
        <v>323</v>
      </c>
      <c r="R31" s="110"/>
      <c r="S31" s="548"/>
      <c r="T31" s="111"/>
      <c r="U31" s="101"/>
      <c r="V31" s="110"/>
      <c r="W31" s="104"/>
      <c r="X31" s="104"/>
      <c r="Y31" s="104"/>
      <c r="Z31" s="104"/>
      <c r="AA31" s="660" t="s">
        <v>323</v>
      </c>
      <c r="AB31" s="660" t="s">
        <v>323</v>
      </c>
      <c r="AC31" s="101"/>
      <c r="AD31" s="101"/>
      <c r="AE31" s="112"/>
      <c r="AF31" s="325"/>
      <c r="AH31" s="30"/>
      <c r="AI31" s="30"/>
      <c r="AJ31" s="30"/>
      <c r="AK31" s="30"/>
      <c r="AL31" s="30"/>
      <c r="AM31" s="30"/>
    </row>
    <row r="32" spans="1:39" x14ac:dyDescent="0.2">
      <c r="A32" s="113" t="s">
        <v>56</v>
      </c>
      <c r="B32" s="314"/>
      <c r="C32" s="313"/>
      <c r="D32" s="659" t="s">
        <v>329</v>
      </c>
      <c r="E32" s="101"/>
      <c r="F32" s="659" t="s">
        <v>329</v>
      </c>
      <c r="G32" s="102"/>
      <c r="H32" s="103"/>
      <c r="I32" s="104"/>
      <c r="J32" s="104"/>
      <c r="K32" s="104"/>
      <c r="L32" s="533"/>
      <c r="M32" s="105"/>
      <c r="N32" s="68"/>
      <c r="O32" s="659" t="s">
        <v>329</v>
      </c>
      <c r="P32" s="73"/>
      <c r="Q32" s="114" t="s">
        <v>323</v>
      </c>
      <c r="R32" s="660" t="s">
        <v>324</v>
      </c>
      <c r="S32" s="666"/>
      <c r="T32" s="111"/>
      <c r="U32" s="101"/>
      <c r="V32" s="110"/>
      <c r="W32" s="104"/>
      <c r="X32" s="104"/>
      <c r="Y32" s="104"/>
      <c r="Z32" s="104"/>
      <c r="AA32" s="660" t="s">
        <v>323</v>
      </c>
      <c r="AB32" s="660" t="s">
        <v>323</v>
      </c>
      <c r="AC32" s="101"/>
      <c r="AD32" s="101"/>
      <c r="AE32" s="112"/>
      <c r="AF32" s="325"/>
      <c r="AH32" s="30"/>
      <c r="AI32" s="30"/>
      <c r="AJ32" s="30"/>
      <c r="AK32" s="30"/>
      <c r="AL32" s="30"/>
      <c r="AM32" s="30"/>
    </row>
    <row r="33" spans="1:39" x14ac:dyDescent="0.2">
      <c r="A33" s="113" t="s">
        <v>57</v>
      </c>
      <c r="B33" s="314"/>
      <c r="C33" s="313"/>
      <c r="D33" s="659" t="s">
        <v>329</v>
      </c>
      <c r="E33" s="116"/>
      <c r="F33" s="659" t="s">
        <v>329</v>
      </c>
      <c r="G33" s="117"/>
      <c r="H33" s="118"/>
      <c r="I33" s="119"/>
      <c r="J33" s="119"/>
      <c r="K33" s="119"/>
      <c r="L33" s="534"/>
      <c r="M33" s="120"/>
      <c r="N33" s="121"/>
      <c r="O33" s="659" t="s">
        <v>329</v>
      </c>
      <c r="P33" s="122"/>
      <c r="Q33" s="114" t="s">
        <v>323</v>
      </c>
      <c r="R33" s="124"/>
      <c r="S33" s="549"/>
      <c r="T33" s="125"/>
      <c r="U33" s="116"/>
      <c r="V33" s="124"/>
      <c r="W33" s="119"/>
      <c r="X33" s="119"/>
      <c r="Y33" s="119"/>
      <c r="Z33" s="119"/>
      <c r="AA33" s="660" t="s">
        <v>323</v>
      </c>
      <c r="AB33" s="660" t="s">
        <v>323</v>
      </c>
      <c r="AC33" s="101"/>
      <c r="AD33" s="116"/>
      <c r="AE33" s="112"/>
      <c r="AF33" s="325"/>
      <c r="AH33" s="30"/>
      <c r="AI33" s="30"/>
      <c r="AJ33" s="30"/>
      <c r="AK33" s="30"/>
      <c r="AL33" s="30"/>
      <c r="AM33" s="30"/>
    </row>
    <row r="34" spans="1:39" x14ac:dyDescent="0.2">
      <c r="A34" s="80" t="s">
        <v>0</v>
      </c>
      <c r="B34" s="314" t="s">
        <v>66</v>
      </c>
      <c r="C34" s="313" t="s">
        <v>67</v>
      </c>
      <c r="D34" s="100"/>
      <c r="E34" s="101"/>
      <c r="F34" s="101"/>
      <c r="G34" s="102"/>
      <c r="H34" s="103"/>
      <c r="I34" s="104"/>
      <c r="J34" s="104"/>
      <c r="K34" s="104"/>
      <c r="L34" s="533"/>
      <c r="M34" s="105"/>
      <c r="N34" s="68"/>
      <c r="O34" s="101"/>
      <c r="P34" s="73"/>
      <c r="Q34" s="114"/>
      <c r="R34" s="110"/>
      <c r="S34" s="548"/>
      <c r="T34" s="111"/>
      <c r="U34" s="101"/>
      <c r="V34" s="110"/>
      <c r="W34" s="104"/>
      <c r="X34" s="104"/>
      <c r="Y34" s="104"/>
      <c r="Z34" s="104"/>
      <c r="AA34" s="104"/>
      <c r="AB34" s="111"/>
      <c r="AC34" s="101"/>
      <c r="AD34" s="101"/>
      <c r="AE34" s="112"/>
      <c r="AF34" s="325"/>
      <c r="AH34" s="30"/>
      <c r="AI34" s="30"/>
      <c r="AJ34" s="30"/>
      <c r="AK34" s="30"/>
      <c r="AL34" s="30"/>
      <c r="AM34" s="30"/>
    </row>
    <row r="35" spans="1:39" x14ac:dyDescent="0.2">
      <c r="A35" s="113" t="s">
        <v>55</v>
      </c>
      <c r="B35" s="314"/>
      <c r="C35" s="313"/>
      <c r="D35" s="659" t="s">
        <v>330</v>
      </c>
      <c r="E35" s="101"/>
      <c r="F35" s="101"/>
      <c r="G35" s="659" t="s">
        <v>330</v>
      </c>
      <c r="H35" s="118"/>
      <c r="I35" s="526" t="s">
        <v>331</v>
      </c>
      <c r="J35" s="104"/>
      <c r="K35" s="104"/>
      <c r="L35" s="533"/>
      <c r="M35" s="105"/>
      <c r="N35" s="68"/>
      <c r="O35" s="659" t="s">
        <v>330</v>
      </c>
      <c r="P35" s="73"/>
      <c r="Q35" s="114" t="s">
        <v>323</v>
      </c>
      <c r="R35" s="110"/>
      <c r="S35" s="548"/>
      <c r="T35" s="111"/>
      <c r="U35" s="101"/>
      <c r="V35" s="110"/>
      <c r="W35" s="104"/>
      <c r="X35" s="104"/>
      <c r="Y35" s="104"/>
      <c r="Z35" s="104"/>
      <c r="AA35" s="660" t="s">
        <v>323</v>
      </c>
      <c r="AB35" s="660" t="s">
        <v>323</v>
      </c>
      <c r="AC35" s="101"/>
      <c r="AD35" s="101"/>
      <c r="AE35" s="112"/>
      <c r="AF35" s="325"/>
      <c r="AH35" s="30"/>
      <c r="AI35" s="30"/>
      <c r="AJ35" s="30"/>
      <c r="AK35" s="30"/>
      <c r="AL35" s="30"/>
      <c r="AM35" s="30"/>
    </row>
    <row r="36" spans="1:39" x14ac:dyDescent="0.2">
      <c r="A36" s="113" t="s">
        <v>56</v>
      </c>
      <c r="B36" s="314"/>
      <c r="C36" s="313"/>
      <c r="D36" s="659" t="s">
        <v>330</v>
      </c>
      <c r="E36" s="101"/>
      <c r="F36" s="101"/>
      <c r="G36" s="659" t="s">
        <v>330</v>
      </c>
      <c r="H36" s="118"/>
      <c r="I36" s="526" t="s">
        <v>331</v>
      </c>
      <c r="J36" s="104"/>
      <c r="K36" s="104"/>
      <c r="L36" s="533"/>
      <c r="M36" s="105"/>
      <c r="N36" s="68"/>
      <c r="O36" s="659" t="s">
        <v>330</v>
      </c>
      <c r="P36" s="73"/>
      <c r="Q36" s="114" t="s">
        <v>323</v>
      </c>
      <c r="R36" s="660" t="s">
        <v>324</v>
      </c>
      <c r="S36" s="666" t="s">
        <v>325</v>
      </c>
      <c r="T36" s="111"/>
      <c r="U36" s="101"/>
      <c r="V36" s="110"/>
      <c r="W36" s="104"/>
      <c r="X36" s="104"/>
      <c r="Y36" s="104"/>
      <c r="Z36" s="104"/>
      <c r="AA36" s="660" t="s">
        <v>323</v>
      </c>
      <c r="AB36" s="660" t="s">
        <v>323</v>
      </c>
      <c r="AC36" s="101"/>
      <c r="AD36" s="101"/>
      <c r="AE36" s="112"/>
      <c r="AF36" s="325"/>
      <c r="AH36" s="30"/>
      <c r="AI36" s="30"/>
      <c r="AJ36" s="30"/>
      <c r="AK36" s="30"/>
      <c r="AL36" s="30"/>
      <c r="AM36" s="30"/>
    </row>
    <row r="37" spans="1:39" x14ac:dyDescent="0.2">
      <c r="A37" s="113" t="s">
        <v>57</v>
      </c>
      <c r="B37" s="314"/>
      <c r="C37" s="313"/>
      <c r="D37" s="659" t="s">
        <v>330</v>
      </c>
      <c r="E37" s="116"/>
      <c r="F37" s="116"/>
      <c r="G37" s="659" t="s">
        <v>330</v>
      </c>
      <c r="H37" s="118"/>
      <c r="I37" s="526" t="s">
        <v>331</v>
      </c>
      <c r="J37" s="119"/>
      <c r="K37" s="119"/>
      <c r="L37" s="534"/>
      <c r="M37" s="120"/>
      <c r="N37" s="121"/>
      <c r="O37" s="659" t="s">
        <v>330</v>
      </c>
      <c r="P37" s="122"/>
      <c r="Q37" s="114" t="s">
        <v>323</v>
      </c>
      <c r="R37" s="124"/>
      <c r="S37" s="549"/>
      <c r="T37" s="125"/>
      <c r="U37" s="116"/>
      <c r="V37" s="124"/>
      <c r="W37" s="119"/>
      <c r="X37" s="119"/>
      <c r="Y37" s="119"/>
      <c r="Z37" s="119"/>
      <c r="AA37" s="660" t="s">
        <v>323</v>
      </c>
      <c r="AB37" s="660" t="s">
        <v>323</v>
      </c>
      <c r="AC37" s="101"/>
      <c r="AD37" s="116"/>
      <c r="AE37" s="112"/>
      <c r="AF37" s="325"/>
      <c r="AH37" s="30"/>
      <c r="AI37" s="30"/>
      <c r="AJ37" s="30"/>
      <c r="AK37" s="30"/>
      <c r="AL37" s="30"/>
      <c r="AM37" s="30"/>
    </row>
    <row r="38" spans="1:39" x14ac:dyDescent="0.2">
      <c r="A38" s="80" t="s">
        <v>0</v>
      </c>
      <c r="B38" s="314" t="s">
        <v>68</v>
      </c>
      <c r="C38" s="313" t="s">
        <v>69</v>
      </c>
      <c r="D38" s="100"/>
      <c r="E38" s="101"/>
      <c r="F38" s="101"/>
      <c r="G38" s="117"/>
      <c r="H38" s="118"/>
      <c r="I38" s="104"/>
      <c r="J38" s="104"/>
      <c r="K38" s="104"/>
      <c r="L38" s="533"/>
      <c r="M38" s="105"/>
      <c r="N38" s="68"/>
      <c r="O38" s="101"/>
      <c r="P38" s="73"/>
      <c r="Q38" s="114"/>
      <c r="R38" s="110"/>
      <c r="S38" s="548"/>
      <c r="T38" s="111"/>
      <c r="U38" s="101"/>
      <c r="V38" s="110"/>
      <c r="W38" s="104"/>
      <c r="X38" s="104"/>
      <c r="Y38" s="104"/>
      <c r="Z38" s="104"/>
      <c r="AA38" s="104"/>
      <c r="AB38" s="111"/>
      <c r="AC38" s="101"/>
      <c r="AD38" s="101"/>
      <c r="AE38" s="112"/>
      <c r="AF38" s="325"/>
      <c r="AH38" s="30"/>
      <c r="AI38" s="30"/>
      <c r="AJ38" s="30"/>
      <c r="AK38" s="30"/>
      <c r="AL38" s="30"/>
      <c r="AM38" s="30"/>
    </row>
    <row r="39" spans="1:39" x14ac:dyDescent="0.2">
      <c r="A39" s="113" t="s">
        <v>55</v>
      </c>
      <c r="B39" s="314"/>
      <c r="C39" s="313"/>
      <c r="D39" s="659" t="s">
        <v>327</v>
      </c>
      <c r="E39" s="101"/>
      <c r="F39" s="659" t="s">
        <v>327</v>
      </c>
      <c r="G39" s="117"/>
      <c r="H39" s="118"/>
      <c r="I39" s="104"/>
      <c r="J39" s="104"/>
      <c r="K39" s="104"/>
      <c r="L39" s="533"/>
      <c r="M39" s="105"/>
      <c r="N39" s="68"/>
      <c r="O39" s="659" t="s">
        <v>327</v>
      </c>
      <c r="P39" s="73"/>
      <c r="Q39" s="114" t="s">
        <v>323</v>
      </c>
      <c r="R39" s="110"/>
      <c r="S39" s="548"/>
      <c r="T39" s="111"/>
      <c r="U39" s="101"/>
      <c r="V39" s="110"/>
      <c r="W39" s="660" t="s">
        <v>323</v>
      </c>
      <c r="X39" s="104"/>
      <c r="Y39" s="104"/>
      <c r="Z39" s="104"/>
      <c r="AA39" s="660" t="s">
        <v>323</v>
      </c>
      <c r="AB39" s="660" t="s">
        <v>323</v>
      </c>
      <c r="AC39" s="101"/>
      <c r="AD39" s="660" t="s">
        <v>328</v>
      </c>
      <c r="AE39" s="112"/>
      <c r="AF39" s="325"/>
      <c r="AH39" s="30"/>
      <c r="AI39" s="30"/>
      <c r="AJ39" s="30"/>
      <c r="AK39" s="30"/>
      <c r="AL39" s="30"/>
      <c r="AM39" s="30"/>
    </row>
    <row r="40" spans="1:39" x14ac:dyDescent="0.2">
      <c r="A40" s="113" t="s">
        <v>56</v>
      </c>
      <c r="B40" s="314"/>
      <c r="C40" s="313"/>
      <c r="D40" s="659" t="s">
        <v>327</v>
      </c>
      <c r="E40" s="101"/>
      <c r="F40" s="659" t="s">
        <v>327</v>
      </c>
      <c r="G40" s="117"/>
      <c r="H40" s="118"/>
      <c r="I40" s="104"/>
      <c r="J40" s="104"/>
      <c r="K40" s="104"/>
      <c r="L40" s="533"/>
      <c r="M40" s="105"/>
      <c r="N40" s="68"/>
      <c r="O40" s="659" t="s">
        <v>327</v>
      </c>
      <c r="P40" s="73"/>
      <c r="Q40" s="114" t="s">
        <v>323</v>
      </c>
      <c r="R40" s="660" t="s">
        <v>324</v>
      </c>
      <c r="S40" s="666" t="s">
        <v>325</v>
      </c>
      <c r="T40" s="111"/>
      <c r="U40" s="101"/>
      <c r="V40" s="110"/>
      <c r="W40" s="660" t="s">
        <v>323</v>
      </c>
      <c r="X40" s="104"/>
      <c r="Y40" s="104"/>
      <c r="Z40" s="104"/>
      <c r="AA40" s="660" t="s">
        <v>323</v>
      </c>
      <c r="AB40" s="660" t="s">
        <v>323</v>
      </c>
      <c r="AC40" s="101"/>
      <c r="AD40" s="660" t="s">
        <v>328</v>
      </c>
      <c r="AE40" s="112"/>
      <c r="AF40" s="325"/>
      <c r="AH40" s="30"/>
      <c r="AI40" s="30"/>
      <c r="AJ40" s="30"/>
      <c r="AK40" s="30"/>
      <c r="AL40" s="30"/>
      <c r="AM40" s="30"/>
    </row>
    <row r="41" spans="1:39" x14ac:dyDescent="0.2">
      <c r="A41" s="113" t="s">
        <v>57</v>
      </c>
      <c r="B41" s="314"/>
      <c r="C41" s="313"/>
      <c r="D41" s="659" t="s">
        <v>327</v>
      </c>
      <c r="E41" s="116"/>
      <c r="F41" s="659" t="s">
        <v>327</v>
      </c>
      <c r="G41" s="117"/>
      <c r="H41" s="118"/>
      <c r="I41" s="119"/>
      <c r="J41" s="119"/>
      <c r="K41" s="119"/>
      <c r="L41" s="534"/>
      <c r="M41" s="120"/>
      <c r="N41" s="121"/>
      <c r="O41" s="659" t="s">
        <v>327</v>
      </c>
      <c r="P41" s="122"/>
      <c r="Q41" s="114" t="s">
        <v>323</v>
      </c>
      <c r="R41" s="124"/>
      <c r="S41" s="549"/>
      <c r="T41" s="125"/>
      <c r="U41" s="116"/>
      <c r="V41" s="124"/>
      <c r="W41" s="660" t="s">
        <v>323</v>
      </c>
      <c r="X41" s="119"/>
      <c r="Y41" s="119"/>
      <c r="Z41" s="119"/>
      <c r="AA41" s="660" t="s">
        <v>323</v>
      </c>
      <c r="AB41" s="660" t="s">
        <v>323</v>
      </c>
      <c r="AC41" s="101"/>
      <c r="AD41" s="660" t="s">
        <v>328</v>
      </c>
      <c r="AE41" s="112"/>
      <c r="AF41" s="325"/>
      <c r="AH41" s="30"/>
      <c r="AI41" s="30"/>
      <c r="AJ41" s="30"/>
      <c r="AK41" s="30"/>
      <c r="AL41" s="30"/>
      <c r="AM41" s="30"/>
    </row>
    <row r="42" spans="1:39" x14ac:dyDescent="0.2">
      <c r="A42" s="80" t="s">
        <v>0</v>
      </c>
      <c r="B42" s="314" t="s">
        <v>70</v>
      </c>
      <c r="C42" s="313" t="s">
        <v>71</v>
      </c>
      <c r="D42" s="100"/>
      <c r="E42" s="101"/>
      <c r="F42" s="101"/>
      <c r="G42" s="102"/>
      <c r="H42" s="103"/>
      <c r="I42" s="104"/>
      <c r="J42" s="104"/>
      <c r="K42" s="104"/>
      <c r="L42" s="533"/>
      <c r="M42" s="105"/>
      <c r="N42" s="68"/>
      <c r="O42" s="101"/>
      <c r="P42" s="73"/>
      <c r="Q42" s="114"/>
      <c r="R42" s="110"/>
      <c r="S42" s="548"/>
      <c r="T42" s="111"/>
      <c r="U42" s="101"/>
      <c r="V42" s="110"/>
      <c r="W42" s="104"/>
      <c r="X42" s="104"/>
      <c r="Y42" s="104"/>
      <c r="Z42" s="104"/>
      <c r="AA42" s="104"/>
      <c r="AB42" s="111"/>
      <c r="AC42" s="101"/>
      <c r="AD42" s="101"/>
      <c r="AE42" s="112"/>
      <c r="AF42" s="325"/>
      <c r="AH42" s="30"/>
      <c r="AI42" s="30"/>
      <c r="AJ42" s="30"/>
      <c r="AK42" s="30"/>
      <c r="AL42" s="30"/>
      <c r="AM42" s="30"/>
    </row>
    <row r="43" spans="1:39" x14ac:dyDescent="0.2">
      <c r="A43" s="113" t="s">
        <v>55</v>
      </c>
      <c r="B43" s="314"/>
      <c r="C43" s="313"/>
      <c r="D43" s="659" t="s">
        <v>329</v>
      </c>
      <c r="E43" s="101"/>
      <c r="F43" s="659" t="s">
        <v>329</v>
      </c>
      <c r="G43" s="102"/>
      <c r="H43" s="103"/>
      <c r="I43" s="104"/>
      <c r="J43" s="104"/>
      <c r="K43" s="104"/>
      <c r="L43" s="533"/>
      <c r="M43" s="105"/>
      <c r="N43" s="68"/>
      <c r="O43" s="659" t="s">
        <v>329</v>
      </c>
      <c r="P43" s="73"/>
      <c r="Q43" s="114" t="s">
        <v>323</v>
      </c>
      <c r="R43" s="110"/>
      <c r="S43" s="548"/>
      <c r="T43" s="111"/>
      <c r="U43" s="101"/>
      <c r="V43" s="110"/>
      <c r="W43" s="104"/>
      <c r="X43" s="104"/>
      <c r="Y43" s="104"/>
      <c r="Z43" s="104"/>
      <c r="AA43" s="660" t="s">
        <v>323</v>
      </c>
      <c r="AB43" s="660" t="s">
        <v>323</v>
      </c>
      <c r="AC43" s="101"/>
      <c r="AD43" s="660" t="s">
        <v>328</v>
      </c>
      <c r="AE43" s="112"/>
      <c r="AF43" s="325"/>
      <c r="AH43" s="30"/>
      <c r="AI43" s="30"/>
      <c r="AJ43" s="30"/>
      <c r="AK43" s="30"/>
      <c r="AL43" s="30"/>
      <c r="AM43" s="30"/>
    </row>
    <row r="44" spans="1:39" x14ac:dyDescent="0.2">
      <c r="A44" s="113" t="s">
        <v>56</v>
      </c>
      <c r="B44" s="314"/>
      <c r="C44" s="313"/>
      <c r="D44" s="659" t="s">
        <v>329</v>
      </c>
      <c r="E44" s="101"/>
      <c r="F44" s="659" t="s">
        <v>329</v>
      </c>
      <c r="G44" s="102"/>
      <c r="H44" s="103"/>
      <c r="I44" s="104"/>
      <c r="J44" s="104"/>
      <c r="K44" s="104"/>
      <c r="L44" s="533"/>
      <c r="M44" s="105"/>
      <c r="N44" s="68"/>
      <c r="O44" s="659" t="s">
        <v>329</v>
      </c>
      <c r="P44" s="73"/>
      <c r="Q44" s="114" t="s">
        <v>323</v>
      </c>
      <c r="R44" s="660" t="s">
        <v>324</v>
      </c>
      <c r="S44" s="666" t="s">
        <v>325</v>
      </c>
      <c r="T44" s="111"/>
      <c r="U44" s="101"/>
      <c r="V44" s="110"/>
      <c r="W44" s="104"/>
      <c r="X44" s="104"/>
      <c r="Y44" s="104"/>
      <c r="Z44" s="104"/>
      <c r="AA44" s="660" t="s">
        <v>323</v>
      </c>
      <c r="AB44" s="660" t="s">
        <v>323</v>
      </c>
      <c r="AC44" s="101"/>
      <c r="AD44" s="660" t="s">
        <v>328</v>
      </c>
      <c r="AE44" s="112"/>
      <c r="AF44" s="325"/>
      <c r="AH44" s="30"/>
      <c r="AI44" s="30"/>
      <c r="AJ44" s="30"/>
      <c r="AK44" s="30"/>
      <c r="AL44" s="30"/>
      <c r="AM44" s="30"/>
    </row>
    <row r="45" spans="1:39" x14ac:dyDescent="0.2">
      <c r="A45" s="113" t="s">
        <v>57</v>
      </c>
      <c r="B45" s="314"/>
      <c r="C45" s="313"/>
      <c r="D45" s="659" t="s">
        <v>329</v>
      </c>
      <c r="E45" s="116"/>
      <c r="F45" s="659" t="s">
        <v>329</v>
      </c>
      <c r="G45" s="117"/>
      <c r="H45" s="118"/>
      <c r="I45" s="119"/>
      <c r="J45" s="119"/>
      <c r="K45" s="119"/>
      <c r="L45" s="534"/>
      <c r="M45" s="120"/>
      <c r="N45" s="121"/>
      <c r="O45" s="659" t="s">
        <v>329</v>
      </c>
      <c r="P45" s="122"/>
      <c r="Q45" s="114" t="s">
        <v>323</v>
      </c>
      <c r="R45" s="124"/>
      <c r="S45" s="549"/>
      <c r="T45" s="125"/>
      <c r="U45" s="116"/>
      <c r="V45" s="124"/>
      <c r="W45" s="119"/>
      <c r="X45" s="119"/>
      <c r="Y45" s="119"/>
      <c r="Z45" s="119"/>
      <c r="AA45" s="660" t="s">
        <v>323</v>
      </c>
      <c r="AB45" s="660" t="s">
        <v>323</v>
      </c>
      <c r="AC45" s="101"/>
      <c r="AD45" s="660" t="s">
        <v>328</v>
      </c>
      <c r="AE45" s="112"/>
      <c r="AF45" s="325"/>
      <c r="AH45" s="30"/>
      <c r="AI45" s="30"/>
      <c r="AJ45" s="30"/>
      <c r="AK45" s="30"/>
      <c r="AL45" s="30"/>
      <c r="AM45" s="30"/>
    </row>
    <row r="46" spans="1:39" x14ac:dyDescent="0.2">
      <c r="A46" s="80" t="s">
        <v>0</v>
      </c>
      <c r="B46" s="314" t="s">
        <v>72</v>
      </c>
      <c r="C46" s="313" t="s">
        <v>73</v>
      </c>
      <c r="D46" s="100"/>
      <c r="E46" s="101"/>
      <c r="F46" s="101"/>
      <c r="G46" s="102"/>
      <c r="H46" s="103"/>
      <c r="I46" s="104"/>
      <c r="J46" s="104"/>
      <c r="K46" s="104"/>
      <c r="L46" s="533"/>
      <c r="M46" s="105"/>
      <c r="N46" s="68"/>
      <c r="O46" s="101"/>
      <c r="P46" s="73"/>
      <c r="Q46" s="114"/>
      <c r="R46" s="110"/>
      <c r="S46" s="548"/>
      <c r="T46" s="111"/>
      <c r="U46" s="101"/>
      <c r="V46" s="110"/>
      <c r="W46" s="104"/>
      <c r="X46" s="104"/>
      <c r="Y46" s="104"/>
      <c r="Z46" s="104"/>
      <c r="AA46" s="104"/>
      <c r="AB46" s="111"/>
      <c r="AC46" s="101"/>
      <c r="AD46" s="101"/>
      <c r="AE46" s="112"/>
      <c r="AF46" s="325"/>
      <c r="AH46" s="30"/>
      <c r="AI46" s="30"/>
      <c r="AJ46" s="30"/>
      <c r="AK46" s="30"/>
      <c r="AL46" s="30"/>
      <c r="AM46" s="30"/>
    </row>
    <row r="47" spans="1:39" x14ac:dyDescent="0.2">
      <c r="A47" s="113" t="s">
        <v>55</v>
      </c>
      <c r="B47" s="314"/>
      <c r="C47" s="313"/>
      <c r="D47" s="659" t="s">
        <v>329</v>
      </c>
      <c r="E47" s="101"/>
      <c r="F47" s="659" t="s">
        <v>329</v>
      </c>
      <c r="G47" s="102"/>
      <c r="H47" s="103"/>
      <c r="I47" s="526" t="s">
        <v>331</v>
      </c>
      <c r="J47" s="104"/>
      <c r="K47" s="104"/>
      <c r="L47" s="533"/>
      <c r="M47" s="105"/>
      <c r="N47" s="68"/>
      <c r="O47" s="659" t="s">
        <v>329</v>
      </c>
      <c r="P47" s="73"/>
      <c r="Q47" s="114" t="s">
        <v>323</v>
      </c>
      <c r="R47" s="110"/>
      <c r="S47" s="548"/>
      <c r="T47" s="111"/>
      <c r="U47" s="101"/>
      <c r="V47" s="110"/>
      <c r="W47" s="104"/>
      <c r="X47" s="104"/>
      <c r="Y47" s="104"/>
      <c r="Z47" s="104"/>
      <c r="AA47" s="660" t="s">
        <v>323</v>
      </c>
      <c r="AB47" s="660" t="s">
        <v>323</v>
      </c>
      <c r="AC47" s="101"/>
      <c r="AD47" s="660" t="s">
        <v>328</v>
      </c>
      <c r="AE47" s="112"/>
      <c r="AF47" s="325"/>
      <c r="AH47" s="30"/>
      <c r="AI47" s="30"/>
      <c r="AJ47" s="30"/>
      <c r="AK47" s="30"/>
      <c r="AL47" s="30"/>
      <c r="AM47" s="30"/>
    </row>
    <row r="48" spans="1:39" x14ac:dyDescent="0.2">
      <c r="A48" s="113" t="s">
        <v>56</v>
      </c>
      <c r="B48" s="314"/>
      <c r="C48" s="313"/>
      <c r="D48" s="659" t="s">
        <v>329</v>
      </c>
      <c r="E48" s="101"/>
      <c r="F48" s="659" t="s">
        <v>329</v>
      </c>
      <c r="G48" s="102"/>
      <c r="H48" s="103"/>
      <c r="I48" s="526" t="s">
        <v>331</v>
      </c>
      <c r="J48" s="104"/>
      <c r="K48" s="104"/>
      <c r="L48" s="533"/>
      <c r="M48" s="105"/>
      <c r="N48" s="68"/>
      <c r="O48" s="659" t="s">
        <v>329</v>
      </c>
      <c r="P48" s="73"/>
      <c r="Q48" s="114" t="s">
        <v>323</v>
      </c>
      <c r="R48" s="660" t="s">
        <v>324</v>
      </c>
      <c r="S48" s="666" t="s">
        <v>325</v>
      </c>
      <c r="T48" s="111"/>
      <c r="U48" s="101"/>
      <c r="V48" s="110"/>
      <c r="W48" s="104"/>
      <c r="X48" s="104"/>
      <c r="Y48" s="104"/>
      <c r="Z48" s="104"/>
      <c r="AA48" s="660" t="s">
        <v>323</v>
      </c>
      <c r="AB48" s="660" t="s">
        <v>323</v>
      </c>
      <c r="AC48" s="101"/>
      <c r="AD48" s="660" t="s">
        <v>328</v>
      </c>
      <c r="AE48" s="112"/>
      <c r="AF48" s="325"/>
      <c r="AH48" s="30"/>
      <c r="AI48" s="30"/>
      <c r="AJ48" s="30"/>
      <c r="AK48" s="30"/>
      <c r="AL48" s="30"/>
      <c r="AM48" s="30"/>
    </row>
    <row r="49" spans="1:39" x14ac:dyDescent="0.2">
      <c r="A49" s="113" t="s">
        <v>57</v>
      </c>
      <c r="B49" s="314"/>
      <c r="C49" s="313"/>
      <c r="D49" s="659" t="s">
        <v>329</v>
      </c>
      <c r="E49" s="116"/>
      <c r="F49" s="659" t="s">
        <v>329</v>
      </c>
      <c r="G49" s="117"/>
      <c r="H49" s="118"/>
      <c r="I49" s="526" t="s">
        <v>331</v>
      </c>
      <c r="J49" s="119"/>
      <c r="K49" s="119"/>
      <c r="L49" s="534"/>
      <c r="M49" s="120"/>
      <c r="N49" s="121"/>
      <c r="O49" s="659" t="s">
        <v>329</v>
      </c>
      <c r="P49" s="122"/>
      <c r="Q49" s="114" t="s">
        <v>323</v>
      </c>
      <c r="R49" s="124"/>
      <c r="S49" s="549"/>
      <c r="T49" s="125"/>
      <c r="U49" s="116"/>
      <c r="V49" s="124"/>
      <c r="W49" s="119"/>
      <c r="X49" s="119"/>
      <c r="Y49" s="119"/>
      <c r="Z49" s="119"/>
      <c r="AA49" s="660" t="s">
        <v>323</v>
      </c>
      <c r="AB49" s="660" t="s">
        <v>323</v>
      </c>
      <c r="AC49" s="101"/>
      <c r="AD49" s="660" t="s">
        <v>328</v>
      </c>
      <c r="AE49" s="112"/>
      <c r="AF49" s="325"/>
      <c r="AH49" s="30"/>
      <c r="AI49" s="30"/>
      <c r="AJ49" s="30"/>
      <c r="AK49" s="30"/>
      <c r="AL49" s="30"/>
      <c r="AM49" s="30"/>
    </row>
    <row r="50" spans="1:39" x14ac:dyDescent="0.2">
      <c r="A50" s="80" t="s">
        <v>0</v>
      </c>
      <c r="B50" s="314" t="s">
        <v>74</v>
      </c>
      <c r="C50" s="313" t="s">
        <v>75</v>
      </c>
      <c r="D50" s="100"/>
      <c r="E50" s="101"/>
      <c r="F50" s="101"/>
      <c r="G50" s="102"/>
      <c r="H50" s="103"/>
      <c r="I50" s="104"/>
      <c r="J50" s="104"/>
      <c r="K50" s="104"/>
      <c r="L50" s="533"/>
      <c r="M50" s="105"/>
      <c r="N50" s="68"/>
      <c r="O50" s="101"/>
      <c r="P50" s="73"/>
      <c r="Q50" s="114"/>
      <c r="R50" s="110"/>
      <c r="S50" s="548"/>
      <c r="T50" s="111"/>
      <c r="U50" s="101"/>
      <c r="V50" s="110"/>
      <c r="W50" s="104"/>
      <c r="X50" s="104"/>
      <c r="Y50" s="104"/>
      <c r="Z50" s="104"/>
      <c r="AA50" s="104"/>
      <c r="AB50" s="111"/>
      <c r="AC50" s="101"/>
      <c r="AD50" s="101"/>
      <c r="AE50" s="112"/>
      <c r="AF50" s="325"/>
      <c r="AH50" s="30"/>
      <c r="AI50" s="30"/>
      <c r="AJ50" s="30"/>
      <c r="AK50" s="30"/>
      <c r="AL50" s="30"/>
      <c r="AM50" s="30"/>
    </row>
    <row r="51" spans="1:39" x14ac:dyDescent="0.2">
      <c r="A51" s="113" t="s">
        <v>55</v>
      </c>
      <c r="B51" s="314"/>
      <c r="C51" s="313"/>
      <c r="D51" s="100"/>
      <c r="E51" s="101"/>
      <c r="F51" s="659" t="s">
        <v>329</v>
      </c>
      <c r="G51" s="102"/>
      <c r="H51" s="103"/>
      <c r="I51" s="526" t="s">
        <v>331</v>
      </c>
      <c r="J51" s="104"/>
      <c r="K51" s="104"/>
      <c r="L51" s="533"/>
      <c r="M51" s="105"/>
      <c r="N51" s="68"/>
      <c r="O51" s="659" t="s">
        <v>329</v>
      </c>
      <c r="P51" s="73"/>
      <c r="Q51" s="114" t="s">
        <v>323</v>
      </c>
      <c r="R51" s="110"/>
      <c r="S51" s="548"/>
      <c r="T51" s="111"/>
      <c r="U51" s="101"/>
      <c r="V51" s="110"/>
      <c r="W51" s="104"/>
      <c r="X51" s="104"/>
      <c r="Y51" s="104"/>
      <c r="Z51" s="104"/>
      <c r="AA51" s="660" t="s">
        <v>323</v>
      </c>
      <c r="AB51" s="660" t="s">
        <v>323</v>
      </c>
      <c r="AC51" s="101"/>
      <c r="AD51" s="660" t="s">
        <v>328</v>
      </c>
      <c r="AE51" s="112"/>
      <c r="AF51" s="325"/>
      <c r="AH51" s="30"/>
      <c r="AI51" s="30"/>
      <c r="AJ51" s="30"/>
      <c r="AK51" s="30"/>
      <c r="AL51" s="30"/>
      <c r="AM51" s="30"/>
    </row>
    <row r="52" spans="1:39" x14ac:dyDescent="0.2">
      <c r="A52" s="113" t="s">
        <v>56</v>
      </c>
      <c r="B52" s="314"/>
      <c r="C52" s="313"/>
      <c r="D52" s="100"/>
      <c r="E52" s="101"/>
      <c r="F52" s="659" t="s">
        <v>329</v>
      </c>
      <c r="G52" s="102"/>
      <c r="H52" s="103"/>
      <c r="I52" s="526" t="s">
        <v>331</v>
      </c>
      <c r="J52" s="104"/>
      <c r="K52" s="104"/>
      <c r="L52" s="533"/>
      <c r="M52" s="105"/>
      <c r="N52" s="68"/>
      <c r="O52" s="659" t="s">
        <v>329</v>
      </c>
      <c r="P52" s="73"/>
      <c r="Q52" s="114" t="s">
        <v>323</v>
      </c>
      <c r="R52" s="660" t="s">
        <v>324</v>
      </c>
      <c r="S52" s="666" t="s">
        <v>325</v>
      </c>
      <c r="T52" s="111"/>
      <c r="U52" s="101"/>
      <c r="V52" s="110"/>
      <c r="W52" s="104"/>
      <c r="X52" s="104"/>
      <c r="Y52" s="104"/>
      <c r="Z52" s="104"/>
      <c r="AA52" s="660" t="s">
        <v>323</v>
      </c>
      <c r="AB52" s="660" t="s">
        <v>323</v>
      </c>
      <c r="AC52" s="101"/>
      <c r="AD52" s="660" t="s">
        <v>328</v>
      </c>
      <c r="AE52" s="112"/>
      <c r="AF52" s="325"/>
      <c r="AH52" s="30"/>
      <c r="AI52" s="30"/>
      <c r="AJ52" s="30"/>
      <c r="AK52" s="30"/>
      <c r="AL52" s="30"/>
      <c r="AM52" s="30"/>
    </row>
    <row r="53" spans="1:39" x14ac:dyDescent="0.2">
      <c r="A53" s="113" t="s">
        <v>57</v>
      </c>
      <c r="B53" s="314"/>
      <c r="C53" s="313"/>
      <c r="D53" s="115"/>
      <c r="E53" s="116"/>
      <c r="F53" s="659" t="s">
        <v>329</v>
      </c>
      <c r="G53" s="117"/>
      <c r="H53" s="118"/>
      <c r="I53" s="526" t="s">
        <v>331</v>
      </c>
      <c r="J53" s="119"/>
      <c r="K53" s="119"/>
      <c r="L53" s="534"/>
      <c r="M53" s="120"/>
      <c r="N53" s="121"/>
      <c r="O53" s="659" t="s">
        <v>329</v>
      </c>
      <c r="P53" s="122"/>
      <c r="Q53" s="114" t="s">
        <v>323</v>
      </c>
      <c r="R53" s="124"/>
      <c r="S53" s="549"/>
      <c r="T53" s="125"/>
      <c r="U53" s="116"/>
      <c r="V53" s="124"/>
      <c r="W53" s="119"/>
      <c r="X53" s="119"/>
      <c r="Y53" s="119"/>
      <c r="Z53" s="119"/>
      <c r="AA53" s="660" t="s">
        <v>323</v>
      </c>
      <c r="AB53" s="660" t="s">
        <v>323</v>
      </c>
      <c r="AC53" s="101"/>
      <c r="AD53" s="660" t="s">
        <v>328</v>
      </c>
      <c r="AE53" s="112"/>
      <c r="AF53" s="325"/>
      <c r="AH53" s="30"/>
      <c r="AI53" s="30"/>
      <c r="AJ53" s="30"/>
      <c r="AK53" s="30"/>
      <c r="AL53" s="30"/>
      <c r="AM53" s="30"/>
    </row>
    <row r="54" spans="1:39" x14ac:dyDescent="0.2">
      <c r="A54" s="80" t="s">
        <v>0</v>
      </c>
      <c r="B54" s="314" t="s">
        <v>76</v>
      </c>
      <c r="C54" s="313" t="s">
        <v>77</v>
      </c>
      <c r="D54" s="100"/>
      <c r="E54" s="101"/>
      <c r="F54" s="101"/>
      <c r="G54" s="102"/>
      <c r="H54" s="103"/>
      <c r="I54" s="104"/>
      <c r="J54" s="104"/>
      <c r="K54" s="104"/>
      <c r="L54" s="533"/>
      <c r="M54" s="105"/>
      <c r="N54" s="68"/>
      <c r="O54" s="101"/>
      <c r="P54" s="73"/>
      <c r="Q54" s="114"/>
      <c r="R54" s="110"/>
      <c r="S54" s="548"/>
      <c r="T54" s="111"/>
      <c r="U54" s="101"/>
      <c r="V54" s="110"/>
      <c r="W54" s="104"/>
      <c r="X54" s="104"/>
      <c r="Y54" s="104"/>
      <c r="Z54" s="104"/>
      <c r="AA54" s="104"/>
      <c r="AB54" s="111"/>
      <c r="AC54" s="101"/>
      <c r="AD54" s="101"/>
      <c r="AE54" s="112"/>
      <c r="AF54" s="325"/>
      <c r="AH54" s="30"/>
      <c r="AI54" s="30"/>
      <c r="AJ54" s="30"/>
      <c r="AK54" s="30"/>
      <c r="AL54" s="30"/>
      <c r="AM54" s="30"/>
    </row>
    <row r="55" spans="1:39" x14ac:dyDescent="0.2">
      <c r="A55" s="113" t="s">
        <v>55</v>
      </c>
      <c r="B55" s="314"/>
      <c r="C55" s="313"/>
      <c r="D55" s="659" t="s">
        <v>332</v>
      </c>
      <c r="E55" s="101"/>
      <c r="F55" s="659"/>
      <c r="G55" s="102"/>
      <c r="H55" s="103"/>
      <c r="I55" s="104"/>
      <c r="J55" s="104"/>
      <c r="K55" s="660" t="s">
        <v>324</v>
      </c>
      <c r="L55" s="667" t="s">
        <v>332</v>
      </c>
      <c r="M55" s="105"/>
      <c r="N55" s="68"/>
      <c r="O55" s="667" t="s">
        <v>332</v>
      </c>
      <c r="P55" s="73"/>
      <c r="Q55" s="114"/>
      <c r="R55" s="110"/>
      <c r="S55" s="548"/>
      <c r="T55" s="111"/>
      <c r="U55" s="101"/>
      <c r="V55" s="110"/>
      <c r="W55" s="104"/>
      <c r="X55" s="104"/>
      <c r="Y55" s="104"/>
      <c r="Z55" s="104"/>
      <c r="AA55" s="104"/>
      <c r="AB55" s="660" t="s">
        <v>323</v>
      </c>
      <c r="AC55" s="101"/>
      <c r="AD55" s="101"/>
      <c r="AE55" s="112"/>
      <c r="AF55" s="325"/>
      <c r="AH55" s="30"/>
      <c r="AI55" s="30"/>
      <c r="AJ55" s="30"/>
      <c r="AK55" s="30"/>
      <c r="AL55" s="30"/>
      <c r="AM55" s="30"/>
    </row>
    <row r="56" spans="1:39" x14ac:dyDescent="0.2">
      <c r="A56" s="113" t="s">
        <v>56</v>
      </c>
      <c r="B56" s="314"/>
      <c r="C56" s="313"/>
      <c r="D56" s="659" t="s">
        <v>332</v>
      </c>
      <c r="E56" s="101"/>
      <c r="F56" s="659"/>
      <c r="G56" s="102"/>
      <c r="H56" s="103"/>
      <c r="I56" s="104"/>
      <c r="J56" s="104"/>
      <c r="K56" s="660" t="s">
        <v>324</v>
      </c>
      <c r="L56" s="667" t="s">
        <v>332</v>
      </c>
      <c r="M56" s="105"/>
      <c r="N56" s="68"/>
      <c r="O56" s="667" t="s">
        <v>332</v>
      </c>
      <c r="P56" s="73"/>
      <c r="Q56" s="114"/>
      <c r="R56" s="660" t="s">
        <v>324</v>
      </c>
      <c r="S56" s="666" t="s">
        <v>325</v>
      </c>
      <c r="T56" s="111"/>
      <c r="U56" s="101"/>
      <c r="V56" s="110"/>
      <c r="W56" s="104"/>
      <c r="X56" s="104"/>
      <c r="Y56" s="104"/>
      <c r="Z56" s="104"/>
      <c r="AA56" s="104"/>
      <c r="AB56" s="660" t="s">
        <v>323</v>
      </c>
      <c r="AC56" s="101"/>
      <c r="AD56" s="101"/>
      <c r="AE56" s="112"/>
      <c r="AF56" s="325"/>
      <c r="AH56" s="30"/>
      <c r="AI56" s="30"/>
      <c r="AJ56" s="30"/>
      <c r="AK56" s="30"/>
      <c r="AL56" s="30"/>
      <c r="AM56" s="30"/>
    </row>
    <row r="57" spans="1:39" x14ac:dyDescent="0.2">
      <c r="A57" s="113" t="s">
        <v>57</v>
      </c>
      <c r="B57" s="314"/>
      <c r="C57" s="313"/>
      <c r="D57" s="659" t="s">
        <v>332</v>
      </c>
      <c r="E57" s="116"/>
      <c r="F57" s="659"/>
      <c r="G57" s="117"/>
      <c r="H57" s="118"/>
      <c r="I57" s="119"/>
      <c r="J57" s="119"/>
      <c r="K57" s="660" t="s">
        <v>324</v>
      </c>
      <c r="L57" s="667" t="s">
        <v>332</v>
      </c>
      <c r="M57" s="120"/>
      <c r="N57" s="121"/>
      <c r="O57" s="667" t="s">
        <v>332</v>
      </c>
      <c r="P57" s="122"/>
      <c r="Q57" s="114"/>
      <c r="R57" s="124"/>
      <c r="S57" s="549"/>
      <c r="T57" s="125"/>
      <c r="U57" s="116"/>
      <c r="V57" s="124"/>
      <c r="W57" s="119"/>
      <c r="X57" s="119"/>
      <c r="Y57" s="119"/>
      <c r="Z57" s="119"/>
      <c r="AA57" s="119"/>
      <c r="AB57" s="660" t="s">
        <v>323</v>
      </c>
      <c r="AC57" s="101"/>
      <c r="AD57" s="116"/>
      <c r="AE57" s="112"/>
      <c r="AF57" s="325"/>
      <c r="AH57" s="30"/>
      <c r="AI57" s="30"/>
      <c r="AJ57" s="30"/>
      <c r="AK57" s="30"/>
      <c r="AL57" s="30"/>
      <c r="AM57" s="30"/>
    </row>
    <row r="58" spans="1:39" x14ac:dyDescent="0.2">
      <c r="A58" s="80" t="s">
        <v>0</v>
      </c>
      <c r="B58" s="314" t="s">
        <v>78</v>
      </c>
      <c r="C58" s="313" t="s">
        <v>79</v>
      </c>
      <c r="D58" s="100"/>
      <c r="E58" s="101"/>
      <c r="F58" s="101"/>
      <c r="G58" s="102"/>
      <c r="H58" s="103"/>
      <c r="I58" s="104"/>
      <c r="J58" s="104"/>
      <c r="K58" s="104"/>
      <c r="L58" s="533"/>
      <c r="M58" s="105"/>
      <c r="N58" s="68"/>
      <c r="O58" s="101"/>
      <c r="P58" s="73"/>
      <c r="Q58" s="114"/>
      <c r="R58" s="110"/>
      <c r="S58" s="548"/>
      <c r="T58" s="111"/>
      <c r="U58" s="101"/>
      <c r="V58" s="110"/>
      <c r="W58" s="104"/>
      <c r="X58" s="104"/>
      <c r="Y58" s="104"/>
      <c r="Z58" s="104"/>
      <c r="AA58" s="104"/>
      <c r="AB58" s="111"/>
      <c r="AC58" s="101"/>
      <c r="AD58" s="101"/>
      <c r="AE58" s="112"/>
      <c r="AF58" s="325"/>
      <c r="AH58" s="30"/>
      <c r="AI58" s="30"/>
      <c r="AJ58" s="30"/>
      <c r="AK58" s="30"/>
      <c r="AL58" s="30"/>
      <c r="AM58" s="30"/>
    </row>
    <row r="59" spans="1:39" x14ac:dyDescent="0.2">
      <c r="A59" s="113" t="s">
        <v>55</v>
      </c>
      <c r="B59" s="314"/>
      <c r="C59" s="313"/>
      <c r="D59" s="659" t="s">
        <v>333</v>
      </c>
      <c r="E59" s="659" t="s">
        <v>333</v>
      </c>
      <c r="F59" s="659" t="s">
        <v>333</v>
      </c>
      <c r="G59" s="659" t="s">
        <v>334</v>
      </c>
      <c r="H59" s="103"/>
      <c r="I59" s="526" t="s">
        <v>331</v>
      </c>
      <c r="J59" s="659" t="s">
        <v>334</v>
      </c>
      <c r="K59" s="104"/>
      <c r="L59" s="533"/>
      <c r="M59" s="105"/>
      <c r="N59" s="68"/>
      <c r="O59" s="659" t="s">
        <v>333</v>
      </c>
      <c r="P59" s="73"/>
      <c r="Q59" s="114" t="s">
        <v>323</v>
      </c>
      <c r="R59" s="110"/>
      <c r="S59" s="548"/>
      <c r="T59" s="111"/>
      <c r="U59" s="101"/>
      <c r="V59" s="110"/>
      <c r="W59" s="104"/>
      <c r="X59" s="104"/>
      <c r="Y59" s="104"/>
      <c r="Z59" s="104"/>
      <c r="AA59" s="660" t="s">
        <v>323</v>
      </c>
      <c r="AB59" s="660" t="s">
        <v>323</v>
      </c>
      <c r="AC59" s="101"/>
      <c r="AD59" s="101"/>
      <c r="AE59" s="112"/>
      <c r="AF59" s="325"/>
      <c r="AH59" s="30"/>
      <c r="AI59" s="30"/>
      <c r="AJ59" s="30"/>
      <c r="AK59" s="30"/>
      <c r="AL59" s="30"/>
      <c r="AM59" s="30"/>
    </row>
    <row r="60" spans="1:39" x14ac:dyDescent="0.2">
      <c r="A60" s="113" t="s">
        <v>56</v>
      </c>
      <c r="B60" s="314"/>
      <c r="C60" s="313"/>
      <c r="D60" s="659" t="s">
        <v>333</v>
      </c>
      <c r="E60" s="659" t="s">
        <v>333</v>
      </c>
      <c r="F60" s="659" t="s">
        <v>333</v>
      </c>
      <c r="G60" s="659" t="s">
        <v>334</v>
      </c>
      <c r="H60" s="103"/>
      <c r="I60" s="526" t="s">
        <v>331</v>
      </c>
      <c r="J60" s="659" t="s">
        <v>334</v>
      </c>
      <c r="K60" s="104"/>
      <c r="L60" s="533"/>
      <c r="M60" s="105"/>
      <c r="N60" s="68"/>
      <c r="O60" s="659" t="s">
        <v>333</v>
      </c>
      <c r="P60" s="73"/>
      <c r="Q60" s="114" t="s">
        <v>323</v>
      </c>
      <c r="R60" s="110"/>
      <c r="S60" s="666" t="s">
        <v>325</v>
      </c>
      <c r="T60" s="111"/>
      <c r="U60" s="101"/>
      <c r="V60" s="110"/>
      <c r="W60" s="104"/>
      <c r="X60" s="104"/>
      <c r="Y60" s="104"/>
      <c r="Z60" s="104"/>
      <c r="AA60" s="660" t="s">
        <v>323</v>
      </c>
      <c r="AB60" s="660" t="s">
        <v>323</v>
      </c>
      <c r="AC60" s="101"/>
      <c r="AD60" s="101"/>
      <c r="AE60" s="112"/>
      <c r="AF60" s="325"/>
      <c r="AH60" s="30"/>
      <c r="AI60" s="30"/>
      <c r="AJ60" s="30"/>
      <c r="AK60" s="30"/>
      <c r="AL60" s="30"/>
      <c r="AM60" s="30"/>
    </row>
    <row r="61" spans="1:39" x14ac:dyDescent="0.2">
      <c r="A61" s="113" t="s">
        <v>57</v>
      </c>
      <c r="B61" s="314"/>
      <c r="C61" s="313"/>
      <c r="D61" s="659" t="s">
        <v>333</v>
      </c>
      <c r="E61" s="659" t="s">
        <v>333</v>
      </c>
      <c r="F61" s="659" t="s">
        <v>333</v>
      </c>
      <c r="G61" s="659" t="s">
        <v>334</v>
      </c>
      <c r="H61" s="118"/>
      <c r="I61" s="526" t="s">
        <v>331</v>
      </c>
      <c r="J61" s="659" t="s">
        <v>334</v>
      </c>
      <c r="K61" s="119"/>
      <c r="L61" s="534"/>
      <c r="M61" s="120"/>
      <c r="N61" s="121"/>
      <c r="O61" s="659" t="s">
        <v>333</v>
      </c>
      <c r="P61" s="122"/>
      <c r="Q61" s="114" t="s">
        <v>323</v>
      </c>
      <c r="R61" s="124"/>
      <c r="S61" s="549"/>
      <c r="T61" s="125"/>
      <c r="U61" s="116"/>
      <c r="V61" s="124"/>
      <c r="W61" s="119"/>
      <c r="X61" s="119"/>
      <c r="Y61" s="119"/>
      <c r="Z61" s="119"/>
      <c r="AA61" s="660" t="s">
        <v>323</v>
      </c>
      <c r="AB61" s="660" t="s">
        <v>323</v>
      </c>
      <c r="AC61" s="101"/>
      <c r="AD61" s="116"/>
      <c r="AE61" s="112"/>
      <c r="AF61" s="325"/>
      <c r="AH61" s="30"/>
      <c r="AI61" s="30"/>
      <c r="AJ61" s="30"/>
      <c r="AK61" s="30"/>
      <c r="AL61" s="30"/>
      <c r="AM61" s="30"/>
    </row>
    <row r="62" spans="1:39" s="9" customFormat="1" x14ac:dyDescent="0.2">
      <c r="A62" s="126" t="s">
        <v>0</v>
      </c>
      <c r="B62" s="315" t="s">
        <v>80</v>
      </c>
      <c r="C62" s="316" t="s">
        <v>81</v>
      </c>
      <c r="D62" s="127"/>
      <c r="E62" s="128"/>
      <c r="F62" s="128"/>
      <c r="G62" s="129"/>
      <c r="H62" s="130"/>
      <c r="I62" s="131"/>
      <c r="J62" s="131"/>
      <c r="K62" s="131"/>
      <c r="L62" s="535"/>
      <c r="M62" s="132"/>
      <c r="N62" s="133"/>
      <c r="O62" s="128"/>
      <c r="P62" s="134"/>
      <c r="Q62" s="135"/>
      <c r="R62" s="136"/>
      <c r="S62" s="550"/>
      <c r="T62" s="137"/>
      <c r="U62" s="128"/>
      <c r="V62" s="136"/>
      <c r="W62" s="131"/>
      <c r="X62" s="131"/>
      <c r="Y62" s="131"/>
      <c r="Z62" s="131"/>
      <c r="AA62" s="131"/>
      <c r="AB62" s="137"/>
      <c r="AC62" s="128"/>
      <c r="AD62" s="128"/>
      <c r="AE62" s="138"/>
      <c r="AF62" s="326"/>
      <c r="AH62" s="32"/>
      <c r="AI62" s="32"/>
      <c r="AJ62" s="32"/>
      <c r="AK62" s="32"/>
      <c r="AL62" s="32"/>
      <c r="AM62" s="32"/>
    </row>
    <row r="63" spans="1:39" s="9" customFormat="1" x14ac:dyDescent="0.2">
      <c r="A63" s="139" t="s">
        <v>82</v>
      </c>
      <c r="B63" s="315"/>
      <c r="C63" s="313"/>
      <c r="D63" s="100"/>
      <c r="E63" s="128"/>
      <c r="F63" s="659" t="s">
        <v>334</v>
      </c>
      <c r="G63" s="659" t="s">
        <v>334</v>
      </c>
      <c r="H63" s="130"/>
      <c r="I63" s="131"/>
      <c r="J63" s="659" t="s">
        <v>334</v>
      </c>
      <c r="K63" s="131"/>
      <c r="L63" s="535"/>
      <c r="M63" s="132"/>
      <c r="N63" s="133"/>
      <c r="O63" s="128"/>
      <c r="P63" s="134"/>
      <c r="Q63" s="135"/>
      <c r="R63" s="136"/>
      <c r="S63" s="550"/>
      <c r="T63" s="137"/>
      <c r="U63" s="128"/>
      <c r="V63" s="136"/>
      <c r="W63" s="131"/>
      <c r="X63" s="131"/>
      <c r="Y63" s="131"/>
      <c r="Z63" s="131"/>
      <c r="AA63" s="131"/>
      <c r="AB63" s="137"/>
      <c r="AC63" s="128"/>
      <c r="AD63" s="128"/>
      <c r="AE63" s="138"/>
      <c r="AF63" s="326"/>
      <c r="AH63" s="32"/>
      <c r="AI63" s="32"/>
      <c r="AJ63" s="32"/>
      <c r="AK63" s="32"/>
      <c r="AL63" s="32"/>
      <c r="AM63" s="32"/>
    </row>
    <row r="64" spans="1:39" s="9" customFormat="1" x14ac:dyDescent="0.2">
      <c r="A64" s="139" t="s">
        <v>83</v>
      </c>
      <c r="B64" s="315"/>
      <c r="C64" s="317"/>
      <c r="D64" s="127"/>
      <c r="E64" s="128"/>
      <c r="F64" s="659" t="s">
        <v>334</v>
      </c>
      <c r="G64" s="659" t="s">
        <v>334</v>
      </c>
      <c r="H64" s="130"/>
      <c r="I64" s="131"/>
      <c r="J64" s="659" t="s">
        <v>334</v>
      </c>
      <c r="K64" s="131"/>
      <c r="L64" s="535"/>
      <c r="M64" s="132"/>
      <c r="N64" s="133"/>
      <c r="O64" s="128"/>
      <c r="P64" s="134"/>
      <c r="Q64" s="135"/>
      <c r="R64" s="136"/>
      <c r="S64" s="666" t="s">
        <v>325</v>
      </c>
      <c r="T64" s="137"/>
      <c r="U64" s="128"/>
      <c r="V64" s="136"/>
      <c r="W64" s="131"/>
      <c r="X64" s="131"/>
      <c r="Y64" s="131"/>
      <c r="Z64" s="131"/>
      <c r="AA64" s="131"/>
      <c r="AB64" s="137"/>
      <c r="AC64" s="128"/>
      <c r="AD64" s="128"/>
      <c r="AE64" s="138"/>
      <c r="AF64" s="326"/>
      <c r="AH64" s="32"/>
      <c r="AI64" s="32"/>
      <c r="AJ64" s="32"/>
      <c r="AK64" s="32"/>
      <c r="AL64" s="32"/>
      <c r="AM64" s="32"/>
    </row>
    <row r="65" spans="1:39" s="9" customFormat="1" x14ac:dyDescent="0.2">
      <c r="A65" s="139" t="s">
        <v>84</v>
      </c>
      <c r="B65" s="315"/>
      <c r="C65" s="317"/>
      <c r="D65" s="140"/>
      <c r="E65" s="141"/>
      <c r="F65" s="659" t="s">
        <v>334</v>
      </c>
      <c r="G65" s="659" t="s">
        <v>334</v>
      </c>
      <c r="H65" s="142"/>
      <c r="I65" s="143"/>
      <c r="J65" s="659" t="s">
        <v>334</v>
      </c>
      <c r="K65" s="143"/>
      <c r="L65" s="536"/>
      <c r="M65" s="144"/>
      <c r="N65" s="145"/>
      <c r="O65" s="141"/>
      <c r="P65" s="146"/>
      <c r="Q65" s="147"/>
      <c r="R65" s="148"/>
      <c r="S65" s="551"/>
      <c r="T65" s="149"/>
      <c r="U65" s="141"/>
      <c r="V65" s="148"/>
      <c r="W65" s="143"/>
      <c r="X65" s="143"/>
      <c r="Y65" s="143"/>
      <c r="Z65" s="143"/>
      <c r="AA65" s="143"/>
      <c r="AB65" s="149"/>
      <c r="AC65" s="128"/>
      <c r="AD65" s="141"/>
      <c r="AE65" s="138"/>
      <c r="AF65" s="326"/>
      <c r="AH65" s="32"/>
      <c r="AI65" s="32"/>
      <c r="AJ65" s="32"/>
      <c r="AK65" s="32"/>
      <c r="AL65" s="32"/>
      <c r="AM65" s="32"/>
    </row>
    <row r="66" spans="1:39" x14ac:dyDescent="0.2">
      <c r="A66" s="80" t="s">
        <v>0</v>
      </c>
      <c r="B66" s="314" t="s">
        <v>85</v>
      </c>
      <c r="C66" s="313" t="s">
        <v>86</v>
      </c>
      <c r="D66" s="100"/>
      <c r="E66" s="101"/>
      <c r="F66" s="101"/>
      <c r="G66" s="102"/>
      <c r="H66" s="103"/>
      <c r="I66" s="104"/>
      <c r="J66" s="104"/>
      <c r="K66" s="104"/>
      <c r="L66" s="533"/>
      <c r="M66" s="105"/>
      <c r="N66" s="68"/>
      <c r="O66" s="101"/>
      <c r="P66" s="73"/>
      <c r="Q66" s="114"/>
      <c r="R66" s="110"/>
      <c r="S66" s="548"/>
      <c r="T66" s="111"/>
      <c r="U66" s="101"/>
      <c r="V66" s="110"/>
      <c r="W66" s="104"/>
      <c r="X66" s="104"/>
      <c r="Y66" s="104"/>
      <c r="Z66" s="104"/>
      <c r="AA66" s="104"/>
      <c r="AB66" s="111"/>
      <c r="AC66" s="101"/>
      <c r="AD66" s="101"/>
      <c r="AE66" s="112"/>
      <c r="AF66" s="325"/>
      <c r="AH66" s="30"/>
      <c r="AI66" s="30"/>
      <c r="AJ66" s="30"/>
      <c r="AK66" s="30"/>
      <c r="AL66" s="30"/>
      <c r="AM66" s="30"/>
    </row>
    <row r="67" spans="1:39" x14ac:dyDescent="0.2">
      <c r="A67" s="113" t="s">
        <v>55</v>
      </c>
      <c r="B67" s="314"/>
      <c r="C67" s="313"/>
      <c r="D67" s="659" t="s">
        <v>335</v>
      </c>
      <c r="E67" s="659" t="s">
        <v>335</v>
      </c>
      <c r="F67" s="659" t="s">
        <v>335</v>
      </c>
      <c r="G67" s="102"/>
      <c r="H67" s="103"/>
      <c r="I67" s="526" t="s">
        <v>331</v>
      </c>
      <c r="J67" s="104"/>
      <c r="K67" s="104"/>
      <c r="L67" s="533"/>
      <c r="M67" s="105"/>
      <c r="N67" s="68"/>
      <c r="O67" s="659" t="s">
        <v>335</v>
      </c>
      <c r="P67" s="73"/>
      <c r="Q67" s="114" t="s">
        <v>323</v>
      </c>
      <c r="R67" s="110"/>
      <c r="S67" s="548"/>
      <c r="T67" s="111"/>
      <c r="U67" s="101"/>
      <c r="V67" s="110"/>
      <c r="W67" s="104"/>
      <c r="X67" s="104"/>
      <c r="Y67" s="104"/>
      <c r="Z67" s="104"/>
      <c r="AA67" s="660" t="s">
        <v>323</v>
      </c>
      <c r="AB67" s="660" t="s">
        <v>323</v>
      </c>
      <c r="AC67" s="101"/>
      <c r="AD67" s="660" t="s">
        <v>328</v>
      </c>
      <c r="AE67" s="112"/>
      <c r="AF67" s="325"/>
      <c r="AH67" s="30"/>
      <c r="AI67" s="30"/>
      <c r="AJ67" s="30"/>
      <c r="AK67" s="30"/>
      <c r="AL67" s="30"/>
      <c r="AM67" s="30"/>
    </row>
    <row r="68" spans="1:39" x14ac:dyDescent="0.2">
      <c r="A68" s="113" t="s">
        <v>56</v>
      </c>
      <c r="B68" s="314"/>
      <c r="C68" s="313"/>
      <c r="D68" s="659" t="s">
        <v>335</v>
      </c>
      <c r="E68" s="659" t="s">
        <v>335</v>
      </c>
      <c r="F68" s="659" t="s">
        <v>335</v>
      </c>
      <c r="G68" s="102"/>
      <c r="H68" s="103"/>
      <c r="I68" s="526" t="s">
        <v>331</v>
      </c>
      <c r="J68" s="104"/>
      <c r="K68" s="104"/>
      <c r="L68" s="533"/>
      <c r="M68" s="105"/>
      <c r="N68" s="68"/>
      <c r="O68" s="659" t="s">
        <v>335</v>
      </c>
      <c r="P68" s="73"/>
      <c r="Q68" s="114" t="s">
        <v>323</v>
      </c>
      <c r="R68" s="110"/>
      <c r="S68" s="666" t="s">
        <v>325</v>
      </c>
      <c r="T68" s="111"/>
      <c r="U68" s="101"/>
      <c r="V68" s="110"/>
      <c r="W68" s="104"/>
      <c r="X68" s="104"/>
      <c r="Y68" s="104"/>
      <c r="Z68" s="104"/>
      <c r="AA68" s="660" t="s">
        <v>323</v>
      </c>
      <c r="AB68" s="660" t="s">
        <v>323</v>
      </c>
      <c r="AC68" s="101"/>
      <c r="AD68" s="660" t="s">
        <v>328</v>
      </c>
      <c r="AE68" s="112"/>
      <c r="AF68" s="325"/>
      <c r="AH68" s="30"/>
      <c r="AI68" s="30"/>
      <c r="AJ68" s="30"/>
      <c r="AK68" s="30"/>
      <c r="AL68" s="30"/>
      <c r="AM68" s="30"/>
    </row>
    <row r="69" spans="1:39" x14ac:dyDescent="0.2">
      <c r="A69" s="113" t="s">
        <v>57</v>
      </c>
      <c r="B69" s="314"/>
      <c r="C69" s="313"/>
      <c r="D69" s="659" t="s">
        <v>335</v>
      </c>
      <c r="E69" s="659" t="s">
        <v>335</v>
      </c>
      <c r="F69" s="659" t="s">
        <v>335</v>
      </c>
      <c r="G69" s="117"/>
      <c r="H69" s="118"/>
      <c r="I69" s="526" t="s">
        <v>331</v>
      </c>
      <c r="J69" s="119"/>
      <c r="K69" s="119"/>
      <c r="L69" s="534"/>
      <c r="M69" s="120"/>
      <c r="N69" s="121"/>
      <c r="O69" s="659" t="s">
        <v>335</v>
      </c>
      <c r="P69" s="122"/>
      <c r="Q69" s="114" t="s">
        <v>323</v>
      </c>
      <c r="R69" s="124"/>
      <c r="S69" s="549"/>
      <c r="T69" s="125"/>
      <c r="U69" s="116"/>
      <c r="V69" s="124"/>
      <c r="W69" s="119"/>
      <c r="X69" s="119"/>
      <c r="Y69" s="119"/>
      <c r="Z69" s="119"/>
      <c r="AA69" s="660" t="s">
        <v>323</v>
      </c>
      <c r="AB69" s="660" t="s">
        <v>323</v>
      </c>
      <c r="AC69" s="101"/>
      <c r="AD69" s="660" t="s">
        <v>328</v>
      </c>
      <c r="AE69" s="112"/>
      <c r="AF69" s="325"/>
      <c r="AH69" s="30"/>
      <c r="AI69" s="30"/>
      <c r="AJ69" s="30"/>
      <c r="AK69" s="30"/>
      <c r="AL69" s="30"/>
      <c r="AM69" s="30"/>
    </row>
    <row r="70" spans="1:39" x14ac:dyDescent="0.2">
      <c r="A70" s="80" t="s">
        <v>0</v>
      </c>
      <c r="B70" s="314" t="s">
        <v>87</v>
      </c>
      <c r="C70" s="313" t="s">
        <v>88</v>
      </c>
      <c r="D70" s="100"/>
      <c r="E70" s="101"/>
      <c r="F70" s="101"/>
      <c r="G70" s="102"/>
      <c r="H70" s="103"/>
      <c r="I70" s="104"/>
      <c r="J70" s="104"/>
      <c r="K70" s="104"/>
      <c r="L70" s="533"/>
      <c r="M70" s="105"/>
      <c r="N70" s="68"/>
      <c r="O70" s="101"/>
      <c r="P70" s="73"/>
      <c r="Q70" s="114"/>
      <c r="R70" s="110"/>
      <c r="S70" s="548"/>
      <c r="T70" s="111"/>
      <c r="U70" s="101"/>
      <c r="V70" s="110"/>
      <c r="W70" s="104"/>
      <c r="X70" s="104"/>
      <c r="Y70" s="104"/>
      <c r="Z70" s="104"/>
      <c r="AA70" s="104"/>
      <c r="AB70" s="111"/>
      <c r="AC70" s="101"/>
      <c r="AD70" s="101"/>
      <c r="AE70" s="112"/>
      <c r="AF70" s="325"/>
      <c r="AH70" s="30"/>
      <c r="AI70" s="30"/>
      <c r="AJ70" s="30"/>
      <c r="AK70" s="30"/>
      <c r="AL70" s="30"/>
      <c r="AM70" s="30"/>
    </row>
    <row r="71" spans="1:39" x14ac:dyDescent="0.2">
      <c r="A71" s="113" t="s">
        <v>55</v>
      </c>
      <c r="B71" s="314"/>
      <c r="C71" s="313"/>
      <c r="D71" s="659" t="s">
        <v>329</v>
      </c>
      <c r="E71" s="659" t="s">
        <v>329</v>
      </c>
      <c r="F71" s="659" t="s">
        <v>329</v>
      </c>
      <c r="G71" s="102"/>
      <c r="H71" s="103"/>
      <c r="I71" s="526" t="s">
        <v>331</v>
      </c>
      <c r="J71" s="104"/>
      <c r="K71" s="104"/>
      <c r="L71" s="533"/>
      <c r="M71" s="105"/>
      <c r="N71" s="68"/>
      <c r="O71" s="659" t="s">
        <v>329</v>
      </c>
      <c r="P71" s="73"/>
      <c r="Q71" s="114" t="s">
        <v>323</v>
      </c>
      <c r="R71" s="110"/>
      <c r="S71" s="548"/>
      <c r="T71" s="111"/>
      <c r="U71" s="101"/>
      <c r="V71" s="110"/>
      <c r="W71" s="104"/>
      <c r="X71" s="104"/>
      <c r="Y71" s="104"/>
      <c r="Z71" s="104"/>
      <c r="AA71" s="660" t="s">
        <v>323</v>
      </c>
      <c r="AB71" s="660" t="s">
        <v>323</v>
      </c>
      <c r="AC71" s="101"/>
      <c r="AD71" s="101"/>
      <c r="AE71" s="112"/>
      <c r="AF71" s="325"/>
      <c r="AH71" s="30"/>
      <c r="AI71" s="30"/>
      <c r="AJ71" s="30"/>
      <c r="AK71" s="30"/>
      <c r="AL71" s="30"/>
      <c r="AM71" s="30"/>
    </row>
    <row r="72" spans="1:39" x14ac:dyDescent="0.2">
      <c r="A72" s="113" t="s">
        <v>56</v>
      </c>
      <c r="B72" s="314"/>
      <c r="C72" s="313"/>
      <c r="D72" s="659" t="s">
        <v>329</v>
      </c>
      <c r="E72" s="659" t="s">
        <v>329</v>
      </c>
      <c r="F72" s="659" t="s">
        <v>329</v>
      </c>
      <c r="G72" s="102"/>
      <c r="H72" s="103"/>
      <c r="I72" s="526" t="s">
        <v>331</v>
      </c>
      <c r="J72" s="104"/>
      <c r="K72" s="104"/>
      <c r="L72" s="533"/>
      <c r="M72" s="105"/>
      <c r="N72" s="68"/>
      <c r="O72" s="659" t="s">
        <v>329</v>
      </c>
      <c r="P72" s="73"/>
      <c r="Q72" s="114" t="s">
        <v>323</v>
      </c>
      <c r="R72" s="110"/>
      <c r="S72" s="666" t="s">
        <v>325</v>
      </c>
      <c r="T72" s="111"/>
      <c r="U72" s="101"/>
      <c r="V72" s="110"/>
      <c r="W72" s="104"/>
      <c r="X72" s="104"/>
      <c r="Y72" s="104"/>
      <c r="Z72" s="104"/>
      <c r="AA72" s="660" t="s">
        <v>323</v>
      </c>
      <c r="AB72" s="660" t="s">
        <v>323</v>
      </c>
      <c r="AC72" s="101"/>
      <c r="AD72" s="101"/>
      <c r="AE72" s="112"/>
      <c r="AF72" s="325"/>
      <c r="AH72" s="30"/>
      <c r="AI72" s="30"/>
      <c r="AJ72" s="30"/>
      <c r="AK72" s="30"/>
      <c r="AL72" s="30"/>
      <c r="AM72" s="30"/>
    </row>
    <row r="73" spans="1:39" x14ac:dyDescent="0.2">
      <c r="A73" s="113" t="s">
        <v>57</v>
      </c>
      <c r="B73" s="314"/>
      <c r="C73" s="313"/>
      <c r="D73" s="659" t="s">
        <v>329</v>
      </c>
      <c r="E73" s="659" t="s">
        <v>329</v>
      </c>
      <c r="F73" s="659" t="s">
        <v>329</v>
      </c>
      <c r="G73" s="117"/>
      <c r="H73" s="118"/>
      <c r="I73" s="526" t="s">
        <v>331</v>
      </c>
      <c r="J73" s="119"/>
      <c r="K73" s="119"/>
      <c r="L73" s="534"/>
      <c r="M73" s="120"/>
      <c r="N73" s="121"/>
      <c r="O73" s="659" t="s">
        <v>329</v>
      </c>
      <c r="P73" s="122"/>
      <c r="Q73" s="114" t="s">
        <v>323</v>
      </c>
      <c r="R73" s="124"/>
      <c r="S73" s="549"/>
      <c r="T73" s="125"/>
      <c r="U73" s="116"/>
      <c r="V73" s="124"/>
      <c r="W73" s="119"/>
      <c r="X73" s="119"/>
      <c r="Y73" s="119"/>
      <c r="Z73" s="119"/>
      <c r="AA73" s="660" t="s">
        <v>323</v>
      </c>
      <c r="AB73" s="660" t="s">
        <v>323</v>
      </c>
      <c r="AC73" s="101"/>
      <c r="AD73" s="116"/>
      <c r="AE73" s="112"/>
      <c r="AF73" s="325"/>
      <c r="AH73" s="30"/>
      <c r="AI73" s="30"/>
      <c r="AJ73" s="30"/>
      <c r="AK73" s="30"/>
      <c r="AL73" s="30"/>
      <c r="AM73" s="30"/>
    </row>
    <row r="74" spans="1:39" x14ac:dyDescent="0.2">
      <c r="A74" s="80" t="s">
        <v>0</v>
      </c>
      <c r="B74" s="314" t="s">
        <v>89</v>
      </c>
      <c r="C74" s="313" t="s">
        <v>90</v>
      </c>
      <c r="D74" s="100"/>
      <c r="E74" s="101"/>
      <c r="F74" s="101"/>
      <c r="G74" s="102"/>
      <c r="H74" s="103"/>
      <c r="I74" s="104"/>
      <c r="J74" s="104"/>
      <c r="K74" s="104"/>
      <c r="L74" s="533"/>
      <c r="M74" s="105"/>
      <c r="N74" s="68"/>
      <c r="O74" s="101"/>
      <c r="P74" s="73"/>
      <c r="Q74" s="114"/>
      <c r="R74" s="110"/>
      <c r="S74" s="548"/>
      <c r="T74" s="111"/>
      <c r="U74" s="101"/>
      <c r="V74" s="110"/>
      <c r="W74" s="104"/>
      <c r="X74" s="104"/>
      <c r="Y74" s="104"/>
      <c r="Z74" s="104"/>
      <c r="AA74" s="104"/>
      <c r="AB74" s="111"/>
      <c r="AC74" s="101"/>
      <c r="AD74" s="101"/>
      <c r="AE74" s="112"/>
      <c r="AF74" s="325"/>
      <c r="AH74" s="30"/>
      <c r="AI74" s="30"/>
      <c r="AJ74" s="30"/>
      <c r="AK74" s="30"/>
      <c r="AL74" s="30"/>
      <c r="AM74" s="30"/>
    </row>
    <row r="75" spans="1:39" x14ac:dyDescent="0.2">
      <c r="A75" s="113" t="s">
        <v>55</v>
      </c>
      <c r="B75" s="314"/>
      <c r="C75" s="313"/>
      <c r="D75" s="100"/>
      <c r="E75" s="659" t="s">
        <v>336</v>
      </c>
      <c r="F75" s="659" t="s">
        <v>336</v>
      </c>
      <c r="G75" s="102"/>
      <c r="H75" s="103"/>
      <c r="I75" s="526" t="s">
        <v>331</v>
      </c>
      <c r="J75" s="104"/>
      <c r="K75" s="104"/>
      <c r="L75" s="533"/>
      <c r="M75" s="105"/>
      <c r="N75" s="68"/>
      <c r="O75" s="659" t="s">
        <v>336</v>
      </c>
      <c r="P75" s="73"/>
      <c r="Q75" s="114" t="s">
        <v>323</v>
      </c>
      <c r="R75" s="110"/>
      <c r="S75" s="548"/>
      <c r="T75" s="111"/>
      <c r="U75" s="101"/>
      <c r="V75" s="110"/>
      <c r="W75" s="104"/>
      <c r="X75" s="104"/>
      <c r="Y75" s="104"/>
      <c r="Z75" s="104"/>
      <c r="AA75" s="104"/>
      <c r="AB75" s="660" t="s">
        <v>323</v>
      </c>
      <c r="AC75" s="101"/>
      <c r="AD75" s="101"/>
      <c r="AE75" s="112"/>
      <c r="AF75" s="325"/>
      <c r="AH75" s="30"/>
      <c r="AI75" s="30"/>
      <c r="AJ75" s="30"/>
      <c r="AK75" s="30"/>
      <c r="AL75" s="30"/>
      <c r="AM75" s="30"/>
    </row>
    <row r="76" spans="1:39" x14ac:dyDescent="0.2">
      <c r="A76" s="113" t="s">
        <v>56</v>
      </c>
      <c r="B76" s="314"/>
      <c r="C76" s="313"/>
      <c r="D76" s="100"/>
      <c r="E76" s="659" t="s">
        <v>336</v>
      </c>
      <c r="F76" s="659" t="s">
        <v>336</v>
      </c>
      <c r="G76" s="102"/>
      <c r="H76" s="103"/>
      <c r="I76" s="526" t="s">
        <v>331</v>
      </c>
      <c r="J76" s="104"/>
      <c r="K76" s="104"/>
      <c r="L76" s="533"/>
      <c r="M76" s="105"/>
      <c r="N76" s="68"/>
      <c r="O76" s="659" t="s">
        <v>336</v>
      </c>
      <c r="P76" s="73"/>
      <c r="Q76" s="114" t="s">
        <v>323</v>
      </c>
      <c r="R76" s="110"/>
      <c r="S76" s="666" t="s">
        <v>325</v>
      </c>
      <c r="T76" s="111"/>
      <c r="U76" s="101"/>
      <c r="V76" s="110"/>
      <c r="W76" s="104"/>
      <c r="X76" s="104"/>
      <c r="Y76" s="104"/>
      <c r="Z76" s="104"/>
      <c r="AA76" s="104"/>
      <c r="AB76" s="660" t="s">
        <v>323</v>
      </c>
      <c r="AC76" s="101"/>
      <c r="AD76" s="101"/>
      <c r="AE76" s="112"/>
      <c r="AF76" s="325"/>
      <c r="AH76" s="30"/>
      <c r="AI76" s="30"/>
      <c r="AJ76" s="30"/>
      <c r="AK76" s="30"/>
      <c r="AL76" s="30"/>
      <c r="AM76" s="30"/>
    </row>
    <row r="77" spans="1:39" x14ac:dyDescent="0.2">
      <c r="A77" s="113" t="s">
        <v>57</v>
      </c>
      <c r="B77" s="314"/>
      <c r="C77" s="313"/>
      <c r="D77" s="115"/>
      <c r="E77" s="659" t="s">
        <v>336</v>
      </c>
      <c r="F77" s="659" t="s">
        <v>336</v>
      </c>
      <c r="G77" s="117"/>
      <c r="H77" s="118"/>
      <c r="I77" s="526" t="s">
        <v>331</v>
      </c>
      <c r="J77" s="119"/>
      <c r="K77" s="119"/>
      <c r="L77" s="534"/>
      <c r="M77" s="120"/>
      <c r="N77" s="121"/>
      <c r="O77" s="659" t="s">
        <v>336</v>
      </c>
      <c r="P77" s="122"/>
      <c r="Q77" s="114" t="s">
        <v>323</v>
      </c>
      <c r="R77" s="124"/>
      <c r="S77" s="549"/>
      <c r="T77" s="125"/>
      <c r="U77" s="116"/>
      <c r="V77" s="124"/>
      <c r="W77" s="119"/>
      <c r="X77" s="119"/>
      <c r="Y77" s="119"/>
      <c r="Z77" s="119"/>
      <c r="AA77" s="119"/>
      <c r="AB77" s="660" t="s">
        <v>323</v>
      </c>
      <c r="AC77" s="101"/>
      <c r="AD77" s="116"/>
      <c r="AE77" s="112"/>
      <c r="AF77" s="325"/>
      <c r="AH77" s="30"/>
      <c r="AI77" s="30"/>
      <c r="AJ77" s="30"/>
      <c r="AK77" s="30"/>
      <c r="AL77" s="30"/>
      <c r="AM77" s="30"/>
    </row>
    <row r="78" spans="1:39" x14ac:dyDescent="0.2">
      <c r="A78" s="80" t="s">
        <v>0</v>
      </c>
      <c r="B78" s="314" t="s">
        <v>91</v>
      </c>
      <c r="C78" s="313" t="s">
        <v>92</v>
      </c>
      <c r="D78" s="100"/>
      <c r="E78" s="101"/>
      <c r="F78" s="101"/>
      <c r="G78" s="102"/>
      <c r="H78" s="103"/>
      <c r="I78" s="104"/>
      <c r="J78" s="104"/>
      <c r="K78" s="104"/>
      <c r="L78" s="533"/>
      <c r="M78" s="105"/>
      <c r="N78" s="68"/>
      <c r="O78" s="101"/>
      <c r="P78" s="73"/>
      <c r="Q78" s="114"/>
      <c r="R78" s="110"/>
      <c r="S78" s="548"/>
      <c r="T78" s="111"/>
      <c r="U78" s="101"/>
      <c r="V78" s="110"/>
      <c r="W78" s="104"/>
      <c r="X78" s="104"/>
      <c r="Y78" s="104"/>
      <c r="Z78" s="104"/>
      <c r="AA78" s="104"/>
      <c r="AB78" s="111"/>
      <c r="AC78" s="101"/>
      <c r="AD78" s="101"/>
      <c r="AE78" s="112"/>
      <c r="AF78" s="325"/>
      <c r="AH78" s="30"/>
      <c r="AI78" s="30"/>
      <c r="AJ78" s="30"/>
      <c r="AK78" s="30"/>
      <c r="AL78" s="30"/>
      <c r="AM78" s="30"/>
    </row>
    <row r="79" spans="1:39" x14ac:dyDescent="0.2">
      <c r="A79" s="113" t="s">
        <v>55</v>
      </c>
      <c r="B79" s="314"/>
      <c r="C79" s="313"/>
      <c r="D79" s="659" t="s">
        <v>336</v>
      </c>
      <c r="E79" s="659" t="s">
        <v>336</v>
      </c>
      <c r="F79" s="659" t="s">
        <v>336</v>
      </c>
      <c r="G79" s="102"/>
      <c r="H79" s="103"/>
      <c r="I79" s="526" t="s">
        <v>331</v>
      </c>
      <c r="J79" s="104"/>
      <c r="K79" s="104"/>
      <c r="L79" s="533"/>
      <c r="M79" s="105"/>
      <c r="N79" s="68"/>
      <c r="O79" s="659" t="s">
        <v>335</v>
      </c>
      <c r="P79" s="73"/>
      <c r="Q79" s="114" t="s">
        <v>323</v>
      </c>
      <c r="R79" s="110"/>
      <c r="S79" s="548"/>
      <c r="T79" s="111"/>
      <c r="U79" s="101"/>
      <c r="V79" s="110"/>
      <c r="W79" s="104"/>
      <c r="X79" s="104"/>
      <c r="Y79" s="104"/>
      <c r="Z79" s="104"/>
      <c r="AA79" s="660" t="s">
        <v>323</v>
      </c>
      <c r="AB79" s="660" t="s">
        <v>323</v>
      </c>
      <c r="AC79" s="101"/>
      <c r="AD79" s="101"/>
      <c r="AE79" s="112"/>
      <c r="AF79" s="325"/>
      <c r="AH79" s="30"/>
      <c r="AI79" s="30"/>
      <c r="AJ79" s="30"/>
      <c r="AK79" s="30"/>
      <c r="AL79" s="30"/>
      <c r="AM79" s="30"/>
    </row>
    <row r="80" spans="1:39" x14ac:dyDescent="0.2">
      <c r="A80" s="113" t="s">
        <v>56</v>
      </c>
      <c r="B80" s="314"/>
      <c r="C80" s="313"/>
      <c r="D80" s="659" t="s">
        <v>336</v>
      </c>
      <c r="E80" s="659" t="s">
        <v>336</v>
      </c>
      <c r="F80" s="659" t="s">
        <v>336</v>
      </c>
      <c r="G80" s="102"/>
      <c r="H80" s="103"/>
      <c r="I80" s="526" t="s">
        <v>331</v>
      </c>
      <c r="J80" s="104"/>
      <c r="K80" s="104"/>
      <c r="L80" s="533"/>
      <c r="M80" s="105"/>
      <c r="N80" s="68"/>
      <c r="O80" s="659" t="s">
        <v>335</v>
      </c>
      <c r="P80" s="73"/>
      <c r="Q80" s="114" t="s">
        <v>323</v>
      </c>
      <c r="R80" s="110"/>
      <c r="S80" s="666" t="s">
        <v>325</v>
      </c>
      <c r="T80" s="111"/>
      <c r="U80" s="101"/>
      <c r="V80" s="110"/>
      <c r="W80" s="104"/>
      <c r="X80" s="104"/>
      <c r="Y80" s="104"/>
      <c r="Z80" s="104"/>
      <c r="AA80" s="660" t="s">
        <v>323</v>
      </c>
      <c r="AB80" s="660" t="s">
        <v>323</v>
      </c>
      <c r="AC80" s="101"/>
      <c r="AD80" s="101"/>
      <c r="AE80" s="112"/>
      <c r="AF80" s="325"/>
      <c r="AH80" s="30"/>
      <c r="AI80" s="30"/>
      <c r="AJ80" s="30"/>
      <c r="AK80" s="30"/>
      <c r="AL80" s="30"/>
      <c r="AM80" s="30"/>
    </row>
    <row r="81" spans="1:39" x14ac:dyDescent="0.2">
      <c r="A81" s="113" t="s">
        <v>57</v>
      </c>
      <c r="B81" s="314"/>
      <c r="C81" s="313"/>
      <c r="D81" s="659" t="s">
        <v>336</v>
      </c>
      <c r="E81" s="659" t="s">
        <v>336</v>
      </c>
      <c r="F81" s="659" t="s">
        <v>336</v>
      </c>
      <c r="G81" s="117"/>
      <c r="H81" s="118"/>
      <c r="I81" s="526" t="s">
        <v>331</v>
      </c>
      <c r="J81" s="119"/>
      <c r="K81" s="119"/>
      <c r="L81" s="534"/>
      <c r="M81" s="120"/>
      <c r="N81" s="121"/>
      <c r="O81" s="659" t="s">
        <v>335</v>
      </c>
      <c r="P81" s="122"/>
      <c r="Q81" s="114" t="s">
        <v>323</v>
      </c>
      <c r="R81" s="124"/>
      <c r="S81" s="549"/>
      <c r="T81" s="125"/>
      <c r="U81" s="116"/>
      <c r="V81" s="124"/>
      <c r="W81" s="119"/>
      <c r="X81" s="119"/>
      <c r="Y81" s="119"/>
      <c r="Z81" s="119"/>
      <c r="AA81" s="660" t="s">
        <v>323</v>
      </c>
      <c r="AB81" s="660" t="s">
        <v>323</v>
      </c>
      <c r="AC81" s="101"/>
      <c r="AD81" s="116"/>
      <c r="AE81" s="112"/>
      <c r="AF81" s="325"/>
      <c r="AH81" s="30"/>
      <c r="AI81" s="30"/>
      <c r="AJ81" s="30"/>
      <c r="AK81" s="30"/>
      <c r="AL81" s="30"/>
      <c r="AM81" s="30"/>
    </row>
    <row r="82" spans="1:39" x14ac:dyDescent="0.2">
      <c r="A82" s="80" t="s">
        <v>0</v>
      </c>
      <c r="B82" s="314" t="s">
        <v>93</v>
      </c>
      <c r="C82" s="313" t="s">
        <v>94</v>
      </c>
      <c r="D82" s="100"/>
      <c r="E82" s="101"/>
      <c r="F82" s="101"/>
      <c r="G82" s="102"/>
      <c r="H82" s="103"/>
      <c r="I82" s="104"/>
      <c r="J82" s="104"/>
      <c r="K82" s="104"/>
      <c r="L82" s="533"/>
      <c r="M82" s="105"/>
      <c r="N82" s="68"/>
      <c r="O82" s="101"/>
      <c r="P82" s="73"/>
      <c r="Q82" s="114"/>
      <c r="R82" s="110"/>
      <c r="S82" s="548"/>
      <c r="T82" s="111"/>
      <c r="U82" s="101"/>
      <c r="V82" s="110"/>
      <c r="W82" s="104"/>
      <c r="X82" s="104"/>
      <c r="Y82" s="104"/>
      <c r="Z82" s="104"/>
      <c r="AA82" s="104"/>
      <c r="AB82" s="111"/>
      <c r="AC82" s="101"/>
      <c r="AD82" s="101"/>
      <c r="AE82" s="112"/>
      <c r="AF82" s="325"/>
      <c r="AH82" s="30"/>
      <c r="AI82" s="30"/>
      <c r="AJ82" s="30"/>
      <c r="AK82" s="30"/>
      <c r="AL82" s="30"/>
      <c r="AM82" s="30"/>
    </row>
    <row r="83" spans="1:39" x14ac:dyDescent="0.2">
      <c r="A83" s="113" t="s">
        <v>55</v>
      </c>
      <c r="B83" s="314"/>
      <c r="C83" s="313"/>
      <c r="D83" s="659" t="s">
        <v>335</v>
      </c>
      <c r="E83" s="659" t="s">
        <v>335</v>
      </c>
      <c r="F83" s="659" t="s">
        <v>335</v>
      </c>
      <c r="G83" s="102"/>
      <c r="H83" s="103"/>
      <c r="I83" s="526" t="s">
        <v>331</v>
      </c>
      <c r="J83" s="104"/>
      <c r="K83" s="104"/>
      <c r="L83" s="533"/>
      <c r="M83" s="105"/>
      <c r="N83" s="68"/>
      <c r="O83" s="659" t="s">
        <v>335</v>
      </c>
      <c r="P83" s="73"/>
      <c r="Q83" s="114" t="s">
        <v>323</v>
      </c>
      <c r="R83" s="110"/>
      <c r="S83" s="548"/>
      <c r="T83" s="111"/>
      <c r="U83" s="101"/>
      <c r="V83" s="110"/>
      <c r="W83" s="104"/>
      <c r="X83" s="104"/>
      <c r="Y83" s="104"/>
      <c r="Z83" s="104"/>
      <c r="AA83" s="660" t="s">
        <v>323</v>
      </c>
      <c r="AB83" s="660" t="s">
        <v>323</v>
      </c>
      <c r="AC83" s="101"/>
      <c r="AD83" s="101"/>
      <c r="AE83" s="112"/>
      <c r="AF83" s="325"/>
      <c r="AH83" s="30"/>
      <c r="AI83" s="30"/>
      <c r="AJ83" s="30"/>
      <c r="AK83" s="30"/>
      <c r="AL83" s="30"/>
      <c r="AM83" s="30"/>
    </row>
    <row r="84" spans="1:39" x14ac:dyDescent="0.2">
      <c r="A84" s="113" t="s">
        <v>56</v>
      </c>
      <c r="B84" s="314"/>
      <c r="C84" s="313"/>
      <c r="D84" s="659" t="s">
        <v>335</v>
      </c>
      <c r="E84" s="659" t="s">
        <v>335</v>
      </c>
      <c r="F84" s="659" t="s">
        <v>335</v>
      </c>
      <c r="G84" s="102"/>
      <c r="H84" s="103"/>
      <c r="I84" s="526" t="s">
        <v>331</v>
      </c>
      <c r="J84" s="104"/>
      <c r="K84" s="104"/>
      <c r="L84" s="533"/>
      <c r="M84" s="105"/>
      <c r="N84" s="68"/>
      <c r="O84" s="659" t="s">
        <v>335</v>
      </c>
      <c r="P84" s="73"/>
      <c r="Q84" s="114" t="s">
        <v>323</v>
      </c>
      <c r="R84" s="110"/>
      <c r="S84" s="666" t="s">
        <v>325</v>
      </c>
      <c r="T84" s="111"/>
      <c r="U84" s="101"/>
      <c r="V84" s="110"/>
      <c r="W84" s="104"/>
      <c r="X84" s="104"/>
      <c r="Y84" s="104"/>
      <c r="Z84" s="104"/>
      <c r="AA84" s="660" t="s">
        <v>323</v>
      </c>
      <c r="AB84" s="660" t="s">
        <v>323</v>
      </c>
      <c r="AC84" s="101"/>
      <c r="AD84" s="101"/>
      <c r="AE84" s="112"/>
      <c r="AF84" s="325"/>
      <c r="AH84" s="30"/>
      <c r="AI84" s="30"/>
      <c r="AJ84" s="30"/>
      <c r="AK84" s="30"/>
      <c r="AL84" s="30"/>
      <c r="AM84" s="30"/>
    </row>
    <row r="85" spans="1:39" x14ac:dyDescent="0.2">
      <c r="A85" s="113" t="s">
        <v>57</v>
      </c>
      <c r="B85" s="314"/>
      <c r="C85" s="313"/>
      <c r="D85" s="659" t="s">
        <v>335</v>
      </c>
      <c r="E85" s="659" t="s">
        <v>335</v>
      </c>
      <c r="F85" s="659" t="s">
        <v>335</v>
      </c>
      <c r="G85" s="117"/>
      <c r="H85" s="118"/>
      <c r="I85" s="526" t="s">
        <v>331</v>
      </c>
      <c r="J85" s="119"/>
      <c r="K85" s="119"/>
      <c r="L85" s="534"/>
      <c r="M85" s="120"/>
      <c r="N85" s="121"/>
      <c r="O85" s="659" t="s">
        <v>335</v>
      </c>
      <c r="P85" s="122"/>
      <c r="Q85" s="114" t="s">
        <v>323</v>
      </c>
      <c r="R85" s="124"/>
      <c r="S85" s="549"/>
      <c r="T85" s="125"/>
      <c r="U85" s="116"/>
      <c r="V85" s="124"/>
      <c r="W85" s="119"/>
      <c r="X85" s="119"/>
      <c r="Y85" s="119"/>
      <c r="Z85" s="119"/>
      <c r="AA85" s="660" t="s">
        <v>323</v>
      </c>
      <c r="AB85" s="660" t="s">
        <v>323</v>
      </c>
      <c r="AC85" s="101"/>
      <c r="AD85" s="116"/>
      <c r="AE85" s="112"/>
      <c r="AF85" s="325"/>
      <c r="AH85" s="30"/>
      <c r="AI85" s="30"/>
      <c r="AJ85" s="30"/>
      <c r="AK85" s="30"/>
      <c r="AL85" s="30"/>
      <c r="AM85" s="30"/>
    </row>
    <row r="86" spans="1:39" x14ac:dyDescent="0.2">
      <c r="A86" s="80" t="s">
        <v>0</v>
      </c>
      <c r="B86" s="314" t="s">
        <v>95</v>
      </c>
      <c r="C86" s="313" t="s">
        <v>96</v>
      </c>
      <c r="D86" s="100"/>
      <c r="E86" s="101"/>
      <c r="F86" s="101"/>
      <c r="G86" s="102"/>
      <c r="H86" s="103"/>
      <c r="I86" s="104"/>
      <c r="J86" s="104"/>
      <c r="K86" s="104"/>
      <c r="L86" s="533"/>
      <c r="M86" s="105"/>
      <c r="N86" s="68"/>
      <c r="O86" s="101"/>
      <c r="P86" s="73"/>
      <c r="Q86" s="114"/>
      <c r="R86" s="110"/>
      <c r="S86" s="548"/>
      <c r="T86" s="111"/>
      <c r="U86" s="101"/>
      <c r="V86" s="110"/>
      <c r="W86" s="104"/>
      <c r="X86" s="104"/>
      <c r="Y86" s="104"/>
      <c r="Z86" s="104"/>
      <c r="AA86" s="104"/>
      <c r="AB86" s="111"/>
      <c r="AC86" s="101"/>
      <c r="AD86" s="101"/>
      <c r="AE86" s="112"/>
      <c r="AF86" s="325"/>
      <c r="AH86" s="30"/>
      <c r="AI86" s="30"/>
      <c r="AJ86" s="30"/>
      <c r="AK86" s="30"/>
      <c r="AL86" s="30"/>
      <c r="AM86" s="30"/>
    </row>
    <row r="87" spans="1:39" x14ac:dyDescent="0.2">
      <c r="A87" s="113" t="s">
        <v>55</v>
      </c>
      <c r="B87" s="314"/>
      <c r="C87" s="313"/>
      <c r="D87" s="659" t="s">
        <v>335</v>
      </c>
      <c r="E87" s="659" t="s">
        <v>335</v>
      </c>
      <c r="F87" s="659" t="s">
        <v>335</v>
      </c>
      <c r="G87" s="102"/>
      <c r="H87" s="103"/>
      <c r="I87" s="526" t="s">
        <v>331</v>
      </c>
      <c r="J87" s="104"/>
      <c r="K87" s="104"/>
      <c r="L87" s="533"/>
      <c r="M87" s="105"/>
      <c r="N87" s="68"/>
      <c r="O87" s="659" t="s">
        <v>335</v>
      </c>
      <c r="P87" s="73"/>
      <c r="Q87" s="114" t="s">
        <v>323</v>
      </c>
      <c r="R87" s="110"/>
      <c r="S87" s="548"/>
      <c r="T87" s="111"/>
      <c r="U87" s="101"/>
      <c r="V87" s="110"/>
      <c r="W87" s="104"/>
      <c r="X87" s="104"/>
      <c r="Y87" s="104"/>
      <c r="Z87" s="104"/>
      <c r="AA87" s="660" t="s">
        <v>323</v>
      </c>
      <c r="AB87" s="660" t="s">
        <v>323</v>
      </c>
      <c r="AC87" s="101"/>
      <c r="AD87" s="101"/>
      <c r="AE87" s="112"/>
      <c r="AF87" s="325"/>
      <c r="AH87" s="30"/>
      <c r="AI87" s="30"/>
      <c r="AJ87" s="30"/>
      <c r="AK87" s="30"/>
      <c r="AL87" s="30"/>
      <c r="AM87" s="30"/>
    </row>
    <row r="88" spans="1:39" x14ac:dyDescent="0.2">
      <c r="A88" s="113" t="s">
        <v>56</v>
      </c>
      <c r="B88" s="314"/>
      <c r="C88" s="313"/>
      <c r="D88" s="659" t="s">
        <v>335</v>
      </c>
      <c r="E88" s="659" t="s">
        <v>335</v>
      </c>
      <c r="F88" s="659" t="s">
        <v>335</v>
      </c>
      <c r="G88" s="102"/>
      <c r="H88" s="103"/>
      <c r="I88" s="526" t="s">
        <v>331</v>
      </c>
      <c r="J88" s="104"/>
      <c r="K88" s="104"/>
      <c r="L88" s="533"/>
      <c r="M88" s="105"/>
      <c r="N88" s="68"/>
      <c r="O88" s="659" t="s">
        <v>335</v>
      </c>
      <c r="P88" s="73"/>
      <c r="Q88" s="114" t="s">
        <v>323</v>
      </c>
      <c r="R88" s="110"/>
      <c r="S88" s="666" t="s">
        <v>325</v>
      </c>
      <c r="T88" s="111"/>
      <c r="U88" s="101"/>
      <c r="V88" s="110"/>
      <c r="W88" s="104"/>
      <c r="X88" s="104"/>
      <c r="Y88" s="104"/>
      <c r="Z88" s="104"/>
      <c r="AA88" s="660" t="s">
        <v>323</v>
      </c>
      <c r="AB88" s="660" t="s">
        <v>323</v>
      </c>
      <c r="AC88" s="101"/>
      <c r="AD88" s="101"/>
      <c r="AE88" s="112"/>
      <c r="AF88" s="325"/>
      <c r="AH88" s="30"/>
      <c r="AI88" s="30"/>
      <c r="AJ88" s="30"/>
      <c r="AK88" s="30"/>
      <c r="AL88" s="30"/>
      <c r="AM88" s="30"/>
    </row>
    <row r="89" spans="1:39" x14ac:dyDescent="0.2">
      <c r="A89" s="113" t="s">
        <v>57</v>
      </c>
      <c r="B89" s="314"/>
      <c r="C89" s="313"/>
      <c r="D89" s="659" t="s">
        <v>335</v>
      </c>
      <c r="E89" s="659" t="s">
        <v>335</v>
      </c>
      <c r="F89" s="659" t="s">
        <v>335</v>
      </c>
      <c r="G89" s="117"/>
      <c r="H89" s="118"/>
      <c r="I89" s="526" t="s">
        <v>331</v>
      </c>
      <c r="J89" s="119"/>
      <c r="K89" s="119"/>
      <c r="L89" s="534"/>
      <c r="M89" s="120"/>
      <c r="N89" s="121"/>
      <c r="O89" s="659" t="s">
        <v>335</v>
      </c>
      <c r="P89" s="122"/>
      <c r="Q89" s="114" t="s">
        <v>323</v>
      </c>
      <c r="R89" s="124"/>
      <c r="S89" s="549"/>
      <c r="T89" s="125"/>
      <c r="U89" s="116"/>
      <c r="V89" s="124"/>
      <c r="W89" s="119"/>
      <c r="X89" s="119"/>
      <c r="Y89" s="119"/>
      <c r="Z89" s="119"/>
      <c r="AA89" s="660" t="s">
        <v>323</v>
      </c>
      <c r="AB89" s="660" t="s">
        <v>323</v>
      </c>
      <c r="AC89" s="101"/>
      <c r="AD89" s="116"/>
      <c r="AE89" s="112"/>
      <c r="AF89" s="325"/>
      <c r="AH89" s="30"/>
      <c r="AI89" s="30"/>
      <c r="AJ89" s="30"/>
      <c r="AK89" s="30"/>
      <c r="AL89" s="30"/>
      <c r="AM89" s="30"/>
    </row>
    <row r="90" spans="1:39" x14ac:dyDescent="0.2">
      <c r="A90" s="80" t="s">
        <v>0</v>
      </c>
      <c r="B90" s="314" t="s">
        <v>97</v>
      </c>
      <c r="C90" s="313" t="s">
        <v>98</v>
      </c>
      <c r="D90" s="100"/>
      <c r="E90" s="101"/>
      <c r="F90" s="101"/>
      <c r="G90" s="102"/>
      <c r="H90" s="103"/>
      <c r="I90" s="104"/>
      <c r="J90" s="104"/>
      <c r="K90" s="104"/>
      <c r="L90" s="533"/>
      <c r="M90" s="105"/>
      <c r="N90" s="68"/>
      <c r="O90" s="659"/>
      <c r="P90" s="73"/>
      <c r="Q90" s="114"/>
      <c r="R90" s="110"/>
      <c r="S90" s="548"/>
      <c r="T90" s="111"/>
      <c r="U90" s="101"/>
      <c r="V90" s="110"/>
      <c r="W90" s="104"/>
      <c r="X90" s="104"/>
      <c r="Y90" s="104"/>
      <c r="Z90" s="104"/>
      <c r="AA90" s="104"/>
      <c r="AB90" s="660"/>
      <c r="AC90" s="101"/>
      <c r="AD90" s="101"/>
      <c r="AE90" s="112"/>
      <c r="AF90" s="325"/>
      <c r="AH90" s="30"/>
      <c r="AI90" s="30"/>
      <c r="AJ90" s="30"/>
      <c r="AK90" s="30"/>
      <c r="AL90" s="30"/>
      <c r="AM90" s="30"/>
    </row>
    <row r="91" spans="1:39" x14ac:dyDescent="0.2">
      <c r="A91" s="113" t="s">
        <v>55</v>
      </c>
      <c r="B91" s="314"/>
      <c r="C91" s="313"/>
      <c r="D91" s="659" t="s">
        <v>335</v>
      </c>
      <c r="E91" s="659" t="s">
        <v>335</v>
      </c>
      <c r="F91" s="659" t="s">
        <v>335</v>
      </c>
      <c r="G91" s="102"/>
      <c r="H91" s="103"/>
      <c r="I91" s="526" t="s">
        <v>331</v>
      </c>
      <c r="J91" s="104"/>
      <c r="K91" s="104"/>
      <c r="L91" s="533"/>
      <c r="M91" s="105"/>
      <c r="N91" s="68"/>
      <c r="O91" s="659" t="s">
        <v>335</v>
      </c>
      <c r="P91" s="73"/>
      <c r="Q91" s="114" t="s">
        <v>323</v>
      </c>
      <c r="R91" s="110"/>
      <c r="S91" s="548"/>
      <c r="T91" s="111"/>
      <c r="U91" s="101"/>
      <c r="V91" s="110"/>
      <c r="W91" s="660" t="s">
        <v>323</v>
      </c>
      <c r="X91" s="104"/>
      <c r="Y91" s="104"/>
      <c r="Z91" s="104"/>
      <c r="AA91" s="660" t="s">
        <v>323</v>
      </c>
      <c r="AB91" s="660" t="s">
        <v>323</v>
      </c>
      <c r="AC91" s="101"/>
      <c r="AD91" s="660" t="s">
        <v>328</v>
      </c>
      <c r="AE91" s="112"/>
      <c r="AF91" s="325"/>
      <c r="AH91" s="30"/>
      <c r="AI91" s="30"/>
      <c r="AJ91" s="30"/>
      <c r="AK91" s="30"/>
      <c r="AL91" s="30"/>
      <c r="AM91" s="30"/>
    </row>
    <row r="92" spans="1:39" x14ac:dyDescent="0.2">
      <c r="A92" s="113" t="s">
        <v>56</v>
      </c>
      <c r="B92" s="314"/>
      <c r="C92" s="313"/>
      <c r="D92" s="659" t="s">
        <v>335</v>
      </c>
      <c r="E92" s="659" t="s">
        <v>335</v>
      </c>
      <c r="F92" s="659" t="s">
        <v>335</v>
      </c>
      <c r="G92" s="102"/>
      <c r="H92" s="103"/>
      <c r="I92" s="526" t="s">
        <v>331</v>
      </c>
      <c r="J92" s="104"/>
      <c r="K92" s="104"/>
      <c r="L92" s="533"/>
      <c r="M92" s="105"/>
      <c r="N92" s="68"/>
      <c r="O92" s="659" t="s">
        <v>335</v>
      </c>
      <c r="P92" s="73"/>
      <c r="Q92" s="114" t="s">
        <v>323</v>
      </c>
      <c r="R92" s="110"/>
      <c r="S92" s="666" t="s">
        <v>325</v>
      </c>
      <c r="T92" s="111"/>
      <c r="U92" s="101"/>
      <c r="V92" s="110"/>
      <c r="W92" s="660" t="s">
        <v>323</v>
      </c>
      <c r="X92" s="104"/>
      <c r="Y92" s="104"/>
      <c r="Z92" s="104"/>
      <c r="AA92" s="660" t="s">
        <v>323</v>
      </c>
      <c r="AB92" s="660" t="s">
        <v>323</v>
      </c>
      <c r="AC92" s="101"/>
      <c r="AD92" s="660" t="s">
        <v>328</v>
      </c>
      <c r="AE92" s="112"/>
      <c r="AF92" s="325"/>
      <c r="AH92" s="30"/>
      <c r="AI92" s="30"/>
      <c r="AJ92" s="30"/>
      <c r="AK92" s="30"/>
      <c r="AL92" s="30"/>
      <c r="AM92" s="30"/>
    </row>
    <row r="93" spans="1:39" x14ac:dyDescent="0.2">
      <c r="A93" s="113" t="s">
        <v>57</v>
      </c>
      <c r="B93" s="314"/>
      <c r="C93" s="313"/>
      <c r="D93" s="659" t="s">
        <v>335</v>
      </c>
      <c r="E93" s="659" t="s">
        <v>335</v>
      </c>
      <c r="F93" s="659" t="s">
        <v>335</v>
      </c>
      <c r="G93" s="117"/>
      <c r="H93" s="118"/>
      <c r="I93" s="526" t="s">
        <v>331</v>
      </c>
      <c r="J93" s="119"/>
      <c r="K93" s="119"/>
      <c r="L93" s="534"/>
      <c r="M93" s="120"/>
      <c r="N93" s="121"/>
      <c r="O93" s="659" t="s">
        <v>335</v>
      </c>
      <c r="P93" s="122"/>
      <c r="Q93" s="114" t="s">
        <v>323</v>
      </c>
      <c r="R93" s="124"/>
      <c r="S93" s="549"/>
      <c r="T93" s="125"/>
      <c r="U93" s="116"/>
      <c r="V93" s="124"/>
      <c r="W93" s="660" t="s">
        <v>323</v>
      </c>
      <c r="X93" s="119"/>
      <c r="Y93" s="119"/>
      <c r="Z93" s="119"/>
      <c r="AA93" s="660" t="s">
        <v>323</v>
      </c>
      <c r="AB93" s="660" t="s">
        <v>323</v>
      </c>
      <c r="AC93" s="101"/>
      <c r="AD93" s="660" t="s">
        <v>328</v>
      </c>
      <c r="AE93" s="112"/>
      <c r="AF93" s="325"/>
      <c r="AH93" s="30"/>
      <c r="AI93" s="30"/>
      <c r="AJ93" s="30"/>
      <c r="AK93" s="30"/>
      <c r="AL93" s="30"/>
      <c r="AM93" s="30"/>
    </row>
    <row r="94" spans="1:39" x14ac:dyDescent="0.2">
      <c r="A94" s="80" t="s">
        <v>0</v>
      </c>
      <c r="B94" s="314" t="s">
        <v>99</v>
      </c>
      <c r="C94" s="313" t="s">
        <v>100</v>
      </c>
      <c r="D94" s="100"/>
      <c r="E94" s="101"/>
      <c r="F94" s="101"/>
      <c r="G94" s="102"/>
      <c r="H94" s="103"/>
      <c r="I94" s="104"/>
      <c r="J94" s="104"/>
      <c r="K94" s="104"/>
      <c r="L94" s="533"/>
      <c r="M94" s="105"/>
      <c r="N94" s="68"/>
      <c r="O94" s="101"/>
      <c r="P94" s="73"/>
      <c r="Q94" s="114"/>
      <c r="R94" s="110"/>
      <c r="S94" s="548"/>
      <c r="T94" s="111"/>
      <c r="U94" s="101"/>
      <c r="V94" s="110"/>
      <c r="W94" s="104"/>
      <c r="X94" s="104"/>
      <c r="Y94" s="104"/>
      <c r="Z94" s="104"/>
      <c r="AA94" s="104"/>
      <c r="AB94" s="111"/>
      <c r="AC94" s="101"/>
      <c r="AD94" s="101"/>
      <c r="AE94" s="112"/>
      <c r="AF94" s="325"/>
      <c r="AH94" s="30"/>
      <c r="AI94" s="30"/>
      <c r="AJ94" s="30"/>
      <c r="AK94" s="30"/>
      <c r="AL94" s="30"/>
      <c r="AM94" s="30"/>
    </row>
    <row r="95" spans="1:39" x14ac:dyDescent="0.2">
      <c r="A95" s="113" t="s">
        <v>55</v>
      </c>
      <c r="B95" s="98"/>
      <c r="C95" s="99"/>
      <c r="D95" s="100"/>
      <c r="E95" s="101"/>
      <c r="F95" s="659" t="s">
        <v>337</v>
      </c>
      <c r="G95" s="102"/>
      <c r="H95" s="103"/>
      <c r="I95" s="104"/>
      <c r="J95" s="104"/>
      <c r="K95" s="104"/>
      <c r="L95" s="533"/>
      <c r="M95" s="105"/>
      <c r="N95" s="68"/>
      <c r="O95" s="101"/>
      <c r="P95" s="73"/>
      <c r="Q95" s="114"/>
      <c r="R95" s="110"/>
      <c r="S95" s="548"/>
      <c r="T95" s="111"/>
      <c r="U95" s="101"/>
      <c r="V95" s="110"/>
      <c r="W95" s="660" t="s">
        <v>323</v>
      </c>
      <c r="X95" s="104"/>
      <c r="Y95" s="104"/>
      <c r="Z95" s="104"/>
      <c r="AA95" s="660" t="s">
        <v>323</v>
      </c>
      <c r="AB95" s="111"/>
      <c r="AC95" s="101"/>
      <c r="AD95" s="101"/>
      <c r="AE95" s="112"/>
      <c r="AF95" s="325"/>
      <c r="AH95" s="30"/>
      <c r="AI95" s="30"/>
      <c r="AJ95" s="30"/>
      <c r="AK95" s="30"/>
      <c r="AL95" s="30"/>
      <c r="AM95" s="30"/>
    </row>
    <row r="96" spans="1:39" x14ac:dyDescent="0.2">
      <c r="A96" s="113" t="s">
        <v>56</v>
      </c>
      <c r="B96" s="98"/>
      <c r="C96" s="99"/>
      <c r="D96" s="100"/>
      <c r="E96" s="101"/>
      <c r="F96" s="659" t="s">
        <v>337</v>
      </c>
      <c r="G96" s="102"/>
      <c r="H96" s="103"/>
      <c r="I96" s="104"/>
      <c r="J96" s="104"/>
      <c r="K96" s="104"/>
      <c r="L96" s="533"/>
      <c r="M96" s="105"/>
      <c r="N96" s="68"/>
      <c r="O96" s="101"/>
      <c r="P96" s="73"/>
      <c r="Q96" s="114"/>
      <c r="R96" s="110"/>
      <c r="S96" s="548"/>
      <c r="T96" s="111"/>
      <c r="U96" s="101"/>
      <c r="V96" s="110"/>
      <c r="W96" s="660" t="s">
        <v>323</v>
      </c>
      <c r="X96" s="104"/>
      <c r="Y96" s="104"/>
      <c r="Z96" s="104"/>
      <c r="AA96" s="660" t="s">
        <v>323</v>
      </c>
      <c r="AB96" s="111"/>
      <c r="AC96" s="101"/>
      <c r="AD96" s="101"/>
      <c r="AE96" s="112"/>
      <c r="AF96" s="325"/>
      <c r="AH96" s="30"/>
      <c r="AI96" s="30"/>
      <c r="AJ96" s="30"/>
      <c r="AK96" s="30"/>
      <c r="AL96" s="30"/>
      <c r="AM96" s="30"/>
    </row>
    <row r="97" spans="1:39" x14ac:dyDescent="0.2">
      <c r="A97" s="113" t="s">
        <v>57</v>
      </c>
      <c r="B97" s="98"/>
      <c r="C97" s="99"/>
      <c r="D97" s="115"/>
      <c r="E97" s="116"/>
      <c r="F97" s="659" t="s">
        <v>337</v>
      </c>
      <c r="G97" s="117"/>
      <c r="H97" s="118"/>
      <c r="I97" s="119"/>
      <c r="J97" s="119"/>
      <c r="K97" s="119"/>
      <c r="L97" s="534"/>
      <c r="M97" s="120"/>
      <c r="N97" s="121"/>
      <c r="O97" s="116"/>
      <c r="P97" s="122"/>
      <c r="Q97" s="123"/>
      <c r="R97" s="124"/>
      <c r="S97" s="549"/>
      <c r="T97" s="125"/>
      <c r="U97" s="116"/>
      <c r="V97" s="124"/>
      <c r="W97" s="660" t="s">
        <v>323</v>
      </c>
      <c r="X97" s="119"/>
      <c r="Y97" s="119"/>
      <c r="Z97" s="119"/>
      <c r="AA97" s="660" t="s">
        <v>323</v>
      </c>
      <c r="AB97" s="125"/>
      <c r="AC97" s="101"/>
      <c r="AD97" s="116"/>
      <c r="AE97" s="112"/>
      <c r="AF97" s="325"/>
      <c r="AH97" s="30"/>
      <c r="AI97" s="30"/>
      <c r="AJ97" s="30"/>
      <c r="AK97" s="30"/>
      <c r="AL97" s="30"/>
      <c r="AM97" s="30"/>
    </row>
    <row r="98" spans="1:39" x14ac:dyDescent="0.2">
      <c r="A98" s="80"/>
      <c r="B98" s="150"/>
      <c r="C98" s="151"/>
      <c r="D98" s="100"/>
      <c r="E98" s="101"/>
      <c r="F98" s="101"/>
      <c r="G98" s="102"/>
      <c r="H98" s="103"/>
      <c r="I98" s="104"/>
      <c r="J98" s="104"/>
      <c r="K98" s="104"/>
      <c r="L98" s="533"/>
      <c r="M98" s="105"/>
      <c r="N98" s="68"/>
      <c r="O98" s="101"/>
      <c r="P98" s="73"/>
      <c r="Q98" s="106"/>
      <c r="R98" s="107"/>
      <c r="S98" s="547"/>
      <c r="T98" s="108"/>
      <c r="U98" s="109"/>
      <c r="V98" s="110"/>
      <c r="W98" s="104"/>
      <c r="X98" s="104"/>
      <c r="Y98" s="104"/>
      <c r="Z98" s="104"/>
      <c r="AA98" s="104"/>
      <c r="AB98" s="111"/>
      <c r="AC98" s="101"/>
      <c r="AD98" s="101"/>
      <c r="AE98" s="112"/>
      <c r="AF98" s="325"/>
      <c r="AH98" s="30"/>
      <c r="AI98" s="30"/>
      <c r="AJ98" s="30"/>
      <c r="AK98" s="30"/>
      <c r="AL98" s="30"/>
      <c r="AM98" s="30"/>
    </row>
    <row r="99" spans="1:39" x14ac:dyDescent="0.2">
      <c r="A99" s="38" t="s">
        <v>101</v>
      </c>
      <c r="B99" s="3"/>
      <c r="C99" s="10"/>
      <c r="D99" s="673"/>
      <c r="E99" s="674"/>
      <c r="F99" s="674"/>
      <c r="G99" s="675"/>
      <c r="H99" s="676"/>
      <c r="I99" s="677"/>
      <c r="J99" s="677"/>
      <c r="K99" s="677"/>
      <c r="L99" s="678"/>
      <c r="M99" s="679"/>
      <c r="N99" s="674"/>
      <c r="O99" s="674"/>
      <c r="P99" s="700"/>
      <c r="Q99" s="668"/>
      <c r="R99" s="681"/>
      <c r="S99" s="682"/>
      <c r="T99" s="683"/>
      <c r="U99" s="674"/>
      <c r="V99" s="681"/>
      <c r="W99" s="677"/>
      <c r="X99" s="677"/>
      <c r="Y99" s="677"/>
      <c r="Z99" s="677"/>
      <c r="AA99" s="677"/>
      <c r="AB99" s="683"/>
      <c r="AC99" s="674"/>
      <c r="AD99" s="674"/>
      <c r="AE99" s="684"/>
      <c r="AF99" s="685"/>
      <c r="AH99" s="31"/>
      <c r="AI99" s="30"/>
      <c r="AJ99" s="30"/>
      <c r="AK99" s="31"/>
      <c r="AL99" s="31"/>
      <c r="AM99" s="30"/>
    </row>
    <row r="100" spans="1:39" x14ac:dyDescent="0.2">
      <c r="A100" s="87"/>
      <c r="B100" s="88"/>
      <c r="C100" s="151"/>
      <c r="D100" s="686"/>
      <c r="E100" s="687"/>
      <c r="F100" s="687"/>
      <c r="G100" s="688"/>
      <c r="H100" s="689"/>
      <c r="I100" s="690"/>
      <c r="J100" s="690"/>
      <c r="K100" s="690"/>
      <c r="L100" s="691"/>
      <c r="M100" s="692"/>
      <c r="N100" s="687"/>
      <c r="O100" s="687"/>
      <c r="P100" s="701"/>
      <c r="Q100" s="694"/>
      <c r="R100" s="695"/>
      <c r="S100" s="696"/>
      <c r="T100" s="697"/>
      <c r="U100" s="687"/>
      <c r="V100" s="695"/>
      <c r="W100" s="690"/>
      <c r="X100" s="690"/>
      <c r="Y100" s="690"/>
      <c r="Z100" s="690"/>
      <c r="AA100" s="690"/>
      <c r="AB100" s="697"/>
      <c r="AC100" s="687"/>
      <c r="AD100" s="687"/>
      <c r="AE100" s="698"/>
      <c r="AF100" s="328"/>
      <c r="AH100" s="30"/>
      <c r="AI100" s="30"/>
      <c r="AJ100" s="30"/>
      <c r="AK100" s="31"/>
      <c r="AL100" s="31"/>
      <c r="AM100" s="30"/>
    </row>
    <row r="101" spans="1:39" x14ac:dyDescent="0.2">
      <c r="A101" s="80" t="s">
        <v>102</v>
      </c>
      <c r="B101" s="88"/>
      <c r="C101" s="151"/>
      <c r="D101" s="192" t="s">
        <v>338</v>
      </c>
      <c r="E101" s="192" t="s">
        <v>338</v>
      </c>
      <c r="F101" s="116"/>
      <c r="G101" s="117"/>
      <c r="H101" s="118"/>
      <c r="I101" s="119"/>
      <c r="J101" s="119"/>
      <c r="K101" s="119"/>
      <c r="L101" s="534"/>
      <c r="M101" s="120"/>
      <c r="N101" s="121"/>
      <c r="O101" s="116"/>
      <c r="P101" s="122"/>
      <c r="Q101" s="123"/>
      <c r="R101" s="124"/>
      <c r="S101" s="549"/>
      <c r="T101" s="125"/>
      <c r="U101" s="116"/>
      <c r="V101" s="124"/>
      <c r="W101" s="119"/>
      <c r="X101" s="119"/>
      <c r="Y101" s="119"/>
      <c r="Z101" s="119"/>
      <c r="AA101" s="119"/>
      <c r="AB101" s="125"/>
      <c r="AC101" s="116"/>
      <c r="AD101" s="116" t="s">
        <v>338</v>
      </c>
      <c r="AE101" s="153"/>
      <c r="AF101" s="327"/>
      <c r="AH101" s="30"/>
      <c r="AI101" s="30"/>
      <c r="AJ101" s="30"/>
      <c r="AK101" s="30"/>
      <c r="AL101" s="30"/>
      <c r="AM101" s="30"/>
    </row>
    <row r="102" spans="1:39" x14ac:dyDescent="0.2">
      <c r="A102" s="80" t="s">
        <v>103</v>
      </c>
      <c r="B102" s="88"/>
      <c r="C102" s="151"/>
      <c r="D102" s="115"/>
      <c r="E102" s="192" t="s">
        <v>339</v>
      </c>
      <c r="F102" s="116"/>
      <c r="G102" s="117"/>
      <c r="H102" s="118"/>
      <c r="I102" s="119"/>
      <c r="J102" s="119"/>
      <c r="K102" s="119"/>
      <c r="L102" s="534"/>
      <c r="M102" s="120"/>
      <c r="N102" s="121"/>
      <c r="O102" s="116"/>
      <c r="P102" s="122"/>
      <c r="Q102" s="123"/>
      <c r="R102" s="124"/>
      <c r="S102" s="549"/>
      <c r="T102" s="125"/>
      <c r="U102" s="116"/>
      <c r="V102" s="124"/>
      <c r="W102" s="119"/>
      <c r="X102" s="119"/>
      <c r="Y102" s="119"/>
      <c r="Z102" s="119"/>
      <c r="AA102" s="119"/>
      <c r="AB102" s="125"/>
      <c r="AC102" s="116"/>
      <c r="AD102" s="116"/>
      <c r="AE102" s="153"/>
      <c r="AF102" s="327"/>
      <c r="AH102" s="30"/>
      <c r="AI102" s="30"/>
      <c r="AJ102" s="30"/>
      <c r="AK102" s="30"/>
      <c r="AL102" s="30"/>
      <c r="AM102" s="30"/>
    </row>
    <row r="103" spans="1:39" x14ac:dyDescent="0.2">
      <c r="A103" s="80" t="s">
        <v>104</v>
      </c>
      <c r="B103" s="88"/>
      <c r="C103" s="151"/>
      <c r="D103" s="192" t="s">
        <v>339</v>
      </c>
      <c r="E103" s="192" t="s">
        <v>339</v>
      </c>
      <c r="F103" s="116"/>
      <c r="G103" s="117"/>
      <c r="H103" s="118"/>
      <c r="I103" s="119"/>
      <c r="J103" s="119"/>
      <c r="K103" s="119"/>
      <c r="L103" s="534"/>
      <c r="M103" s="120"/>
      <c r="N103" s="121"/>
      <c r="O103" s="116"/>
      <c r="P103" s="122"/>
      <c r="Q103" s="702"/>
      <c r="R103" s="155"/>
      <c r="S103" s="552"/>
      <c r="T103" s="156"/>
      <c r="U103" s="116"/>
      <c r="V103" s="155"/>
      <c r="W103" s="157"/>
      <c r="X103" s="157"/>
      <c r="Y103" s="157"/>
      <c r="Z103" s="157"/>
      <c r="AA103" s="157"/>
      <c r="AB103" s="156"/>
      <c r="AC103" s="116"/>
      <c r="AD103" s="116" t="s">
        <v>339</v>
      </c>
      <c r="AE103" s="153"/>
      <c r="AF103" s="327"/>
      <c r="AH103" s="30"/>
      <c r="AI103" s="30"/>
      <c r="AJ103" s="30"/>
      <c r="AK103" s="30"/>
      <c r="AL103" s="30"/>
      <c r="AM103" s="30"/>
    </row>
    <row r="104" spans="1:39" x14ac:dyDescent="0.2">
      <c r="A104" s="80"/>
      <c r="B104" s="88"/>
      <c r="C104" s="151"/>
      <c r="D104" s="115"/>
      <c r="E104" s="116"/>
      <c r="F104" s="116"/>
      <c r="G104" s="117"/>
      <c r="H104" s="118"/>
      <c r="I104" s="119"/>
      <c r="J104" s="119"/>
      <c r="K104" s="119"/>
      <c r="L104" s="534"/>
      <c r="M104" s="120"/>
      <c r="N104" s="121"/>
      <c r="O104" s="116"/>
      <c r="P104" s="122"/>
      <c r="Q104" s="702"/>
      <c r="R104" s="155"/>
      <c r="S104" s="552"/>
      <c r="T104" s="156"/>
      <c r="U104" s="703"/>
      <c r="V104" s="155"/>
      <c r="W104" s="157"/>
      <c r="X104" s="157"/>
      <c r="Y104" s="157"/>
      <c r="Z104" s="157"/>
      <c r="AA104" s="157"/>
      <c r="AB104" s="156"/>
      <c r="AC104" s="116"/>
      <c r="AD104" s="703"/>
      <c r="AE104" s="153"/>
      <c r="AF104" s="328"/>
      <c r="AH104" s="30"/>
      <c r="AI104" s="30"/>
      <c r="AJ104" s="30"/>
      <c r="AK104" s="30"/>
      <c r="AL104" s="30"/>
      <c r="AM104" s="30"/>
    </row>
    <row r="105" spans="1:39" x14ac:dyDescent="0.2">
      <c r="A105" s="38" t="s">
        <v>105</v>
      </c>
      <c r="B105" s="3"/>
      <c r="C105" s="10"/>
      <c r="D105" s="704"/>
      <c r="E105" s="662" t="s">
        <v>340</v>
      </c>
      <c r="F105" s="662" t="s">
        <v>340</v>
      </c>
      <c r="G105" s="705"/>
      <c r="H105" s="706"/>
      <c r="I105" s="707"/>
      <c r="J105" s="707"/>
      <c r="K105" s="707"/>
      <c r="L105" s="708"/>
      <c r="M105" s="709"/>
      <c r="N105" s="674"/>
      <c r="O105" s="662" t="s">
        <v>340</v>
      </c>
      <c r="P105" s="700"/>
      <c r="Q105" s="668" t="s">
        <v>340</v>
      </c>
      <c r="R105" s="710"/>
      <c r="S105" s="711"/>
      <c r="T105" s="669" t="s">
        <v>340</v>
      </c>
      <c r="U105" s="712"/>
      <c r="V105" s="710"/>
      <c r="W105" s="707"/>
      <c r="X105" s="707"/>
      <c r="Y105" s="707"/>
      <c r="Z105" s="707"/>
      <c r="AA105" s="707"/>
      <c r="AB105" s="669"/>
      <c r="AC105" s="712"/>
      <c r="AD105" s="712"/>
      <c r="AE105" s="713"/>
      <c r="AF105" s="685"/>
      <c r="AH105" s="30"/>
      <c r="AI105" s="30"/>
      <c r="AJ105" s="30"/>
      <c r="AK105" s="30"/>
      <c r="AL105" s="30"/>
      <c r="AM105" s="30"/>
    </row>
    <row r="106" spans="1:39" ht="13.5" thickBot="1" x14ac:dyDescent="0.25">
      <c r="A106" s="80"/>
      <c r="B106" s="150"/>
      <c r="C106" s="151"/>
      <c r="D106" s="100"/>
      <c r="E106" s="101"/>
      <c r="F106" s="101"/>
      <c r="G106" s="102"/>
      <c r="H106" s="103"/>
      <c r="I106" s="104"/>
      <c r="J106" s="104"/>
      <c r="K106" s="104"/>
      <c r="L106" s="533"/>
      <c r="M106" s="105"/>
      <c r="N106" s="68"/>
      <c r="O106" s="101"/>
      <c r="P106" s="73"/>
      <c r="Q106" s="114"/>
      <c r="R106" s="110"/>
      <c r="S106" s="548"/>
      <c r="T106" s="111"/>
      <c r="U106" s="101"/>
      <c r="V106" s="110"/>
      <c r="W106" s="104"/>
      <c r="X106" s="104"/>
      <c r="Y106" s="104"/>
      <c r="Z106" s="104"/>
      <c r="AA106" s="104"/>
      <c r="AB106" s="111"/>
      <c r="AC106" s="101"/>
      <c r="AD106" s="101"/>
      <c r="AE106" s="159"/>
      <c r="AF106" s="672"/>
      <c r="AH106" s="30"/>
      <c r="AI106" s="30"/>
      <c r="AJ106" s="30"/>
      <c r="AK106" s="30"/>
      <c r="AL106" s="30"/>
      <c r="AM106" s="30"/>
    </row>
    <row r="107" spans="1:39" s="18" customFormat="1" ht="19.5" thickTop="1" thickBot="1" x14ac:dyDescent="0.3">
      <c r="A107" s="39" t="s">
        <v>106</v>
      </c>
      <c r="B107" s="12"/>
      <c r="C107" s="13"/>
      <c r="D107" s="714"/>
      <c r="E107" s="715"/>
      <c r="F107" s="715"/>
      <c r="G107" s="716"/>
      <c r="H107" s="717"/>
      <c r="I107" s="718"/>
      <c r="J107" s="718"/>
      <c r="K107" s="718"/>
      <c r="L107" s="719"/>
      <c r="M107" s="720"/>
      <c r="N107" s="715"/>
      <c r="O107" s="715"/>
      <c r="P107" s="721"/>
      <c r="Q107" s="722"/>
      <c r="R107" s="723"/>
      <c r="S107" s="724"/>
      <c r="T107" s="725"/>
      <c r="U107" s="715"/>
      <c r="V107" s="723"/>
      <c r="W107" s="718"/>
      <c r="X107" s="718"/>
      <c r="Y107" s="718"/>
      <c r="Z107" s="718"/>
      <c r="AA107" s="718"/>
      <c r="AB107" s="725"/>
      <c r="AC107" s="715"/>
      <c r="AD107" s="715"/>
      <c r="AE107" s="726"/>
      <c r="AF107" s="727"/>
      <c r="AH107" s="33"/>
      <c r="AI107" s="34"/>
      <c r="AJ107" s="34"/>
      <c r="AK107" s="34"/>
      <c r="AL107" s="34"/>
      <c r="AM107" s="34"/>
    </row>
    <row r="108" spans="1:39" ht="13.5" thickTop="1" x14ac:dyDescent="0.2">
      <c r="A108" s="164"/>
      <c r="B108" s="165"/>
      <c r="C108" s="166"/>
      <c r="D108" s="167"/>
      <c r="E108" s="168"/>
      <c r="F108" s="168"/>
      <c r="G108" s="169"/>
      <c r="H108" s="170"/>
      <c r="I108" s="171"/>
      <c r="J108" s="171"/>
      <c r="K108" s="171"/>
      <c r="L108" s="537"/>
      <c r="M108" s="172"/>
      <c r="N108" s="53"/>
      <c r="O108" s="168"/>
      <c r="P108" s="58"/>
      <c r="Q108" s="173"/>
      <c r="R108" s="174"/>
      <c r="S108" s="554"/>
      <c r="T108" s="175"/>
      <c r="U108" s="176"/>
      <c r="V108" s="174"/>
      <c r="W108" s="177"/>
      <c r="X108" s="177"/>
      <c r="Y108" s="177"/>
      <c r="Z108" s="177"/>
      <c r="AA108" s="177"/>
      <c r="AB108" s="175"/>
      <c r="AC108" s="176"/>
      <c r="AD108" s="176"/>
      <c r="AE108" s="178"/>
      <c r="AF108" s="728"/>
      <c r="AH108" s="30"/>
      <c r="AI108" s="30"/>
      <c r="AJ108" s="30"/>
      <c r="AK108" s="30"/>
      <c r="AL108" s="30"/>
      <c r="AM108" s="30"/>
    </row>
    <row r="109" spans="1:39" ht="18" x14ac:dyDescent="0.25">
      <c r="A109" s="65" t="s">
        <v>107</v>
      </c>
      <c r="B109" s="150"/>
      <c r="C109" s="151"/>
      <c r="D109" s="100"/>
      <c r="E109" s="101"/>
      <c r="F109" s="101"/>
      <c r="G109" s="102"/>
      <c r="H109" s="103"/>
      <c r="I109" s="104"/>
      <c r="J109" s="104"/>
      <c r="K109" s="104"/>
      <c r="L109" s="533"/>
      <c r="M109" s="105"/>
      <c r="N109" s="68"/>
      <c r="O109" s="101"/>
      <c r="P109" s="73"/>
      <c r="Q109" s="106"/>
      <c r="R109" s="107"/>
      <c r="S109" s="547"/>
      <c r="T109" s="108"/>
      <c r="U109" s="109"/>
      <c r="V109" s="107"/>
      <c r="W109" s="179"/>
      <c r="X109" s="179"/>
      <c r="Y109" s="179"/>
      <c r="Z109" s="179"/>
      <c r="AA109" s="179"/>
      <c r="AB109" s="108"/>
      <c r="AC109" s="109"/>
      <c r="AD109" s="109"/>
      <c r="AE109" s="159"/>
      <c r="AF109" s="672"/>
      <c r="AH109" s="30"/>
      <c r="AI109" s="30"/>
      <c r="AJ109" s="30"/>
      <c r="AK109" s="30"/>
      <c r="AL109" s="30"/>
      <c r="AM109" s="30"/>
    </row>
    <row r="110" spans="1:39" x14ac:dyDescent="0.2">
      <c r="A110" s="180"/>
      <c r="B110" s="150"/>
      <c r="C110" s="151"/>
      <c r="D110" s="100"/>
      <c r="E110" s="101"/>
      <c r="F110" s="101"/>
      <c r="G110" s="102"/>
      <c r="H110" s="103"/>
      <c r="I110" s="104"/>
      <c r="J110" s="104"/>
      <c r="K110" s="104"/>
      <c r="L110" s="533"/>
      <c r="M110" s="105"/>
      <c r="N110" s="68"/>
      <c r="O110" s="101"/>
      <c r="P110" s="73"/>
      <c r="Q110" s="106"/>
      <c r="R110" s="107"/>
      <c r="S110" s="547"/>
      <c r="T110" s="108"/>
      <c r="U110" s="109"/>
      <c r="V110" s="107"/>
      <c r="W110" s="179"/>
      <c r="X110" s="179"/>
      <c r="Y110" s="179"/>
      <c r="Z110" s="179"/>
      <c r="AA110" s="179"/>
      <c r="AB110" s="108"/>
      <c r="AC110" s="109"/>
      <c r="AD110" s="109"/>
      <c r="AE110" s="159"/>
      <c r="AF110" s="672"/>
      <c r="AH110" s="30"/>
      <c r="AI110" s="30"/>
      <c r="AJ110" s="30"/>
      <c r="AK110" s="30"/>
      <c r="AL110" s="30"/>
      <c r="AM110" s="30"/>
    </row>
    <row r="111" spans="1:39" x14ac:dyDescent="0.2">
      <c r="A111" s="38" t="s">
        <v>108</v>
      </c>
      <c r="B111" s="3"/>
      <c r="C111" s="4"/>
      <c r="D111" s="673"/>
      <c r="E111" s="674"/>
      <c r="F111" s="674"/>
      <c r="G111" s="729"/>
      <c r="H111" s="676"/>
      <c r="I111" s="677"/>
      <c r="J111" s="677"/>
      <c r="K111" s="677"/>
      <c r="L111" s="678"/>
      <c r="M111" s="679"/>
      <c r="N111" s="674"/>
      <c r="O111" s="674"/>
      <c r="P111" s="700"/>
      <c r="Q111" s="668"/>
      <c r="R111" s="681"/>
      <c r="S111" s="682"/>
      <c r="T111" s="683"/>
      <c r="U111" s="674"/>
      <c r="V111" s="681"/>
      <c r="W111" s="677"/>
      <c r="X111" s="677"/>
      <c r="Y111" s="677"/>
      <c r="Z111" s="677"/>
      <c r="AA111" s="677"/>
      <c r="AB111" s="683"/>
      <c r="AC111" s="674"/>
      <c r="AD111" s="674"/>
      <c r="AE111" s="684"/>
      <c r="AF111" s="685"/>
      <c r="AH111" s="31"/>
      <c r="AI111" s="31"/>
      <c r="AJ111" s="31"/>
      <c r="AK111" s="31"/>
      <c r="AL111" s="30"/>
      <c r="AM111" s="30"/>
    </row>
    <row r="112" spans="1:39" x14ac:dyDescent="0.2">
      <c r="A112" s="87"/>
      <c r="B112" s="88"/>
      <c r="C112" s="89"/>
      <c r="D112" s="686"/>
      <c r="E112" s="687"/>
      <c r="F112" s="687"/>
      <c r="G112" s="730"/>
      <c r="H112" s="689"/>
      <c r="I112" s="690"/>
      <c r="J112" s="690"/>
      <c r="K112" s="690"/>
      <c r="L112" s="691"/>
      <c r="M112" s="692"/>
      <c r="N112" s="687"/>
      <c r="O112" s="687"/>
      <c r="P112" s="701"/>
      <c r="Q112" s="694"/>
      <c r="R112" s="695"/>
      <c r="S112" s="696"/>
      <c r="T112" s="697"/>
      <c r="U112" s="687"/>
      <c r="V112" s="695"/>
      <c r="W112" s="690"/>
      <c r="X112" s="690"/>
      <c r="Y112" s="690"/>
      <c r="Z112" s="690"/>
      <c r="AA112" s="690"/>
      <c r="AB112" s="697"/>
      <c r="AC112" s="687"/>
      <c r="AD112" s="687"/>
      <c r="AE112" s="698"/>
      <c r="AF112" s="328"/>
      <c r="AH112" s="30"/>
      <c r="AI112" s="31"/>
      <c r="AJ112" s="31"/>
      <c r="AK112" s="31"/>
      <c r="AL112" s="30"/>
      <c r="AM112" s="30"/>
    </row>
    <row r="113" spans="1:39" s="19" customFormat="1" x14ac:dyDescent="0.2">
      <c r="A113" s="80" t="s">
        <v>109</v>
      </c>
      <c r="B113" s="81" t="s">
        <v>110</v>
      </c>
      <c r="C113" s="82"/>
      <c r="D113" s="624"/>
      <c r="E113" s="121"/>
      <c r="F113" s="121"/>
      <c r="G113" s="731"/>
      <c r="H113" s="732"/>
      <c r="I113" s="733"/>
      <c r="J113" s="733"/>
      <c r="K113" s="733"/>
      <c r="L113" s="734"/>
      <c r="M113" s="735"/>
      <c r="N113" s="121"/>
      <c r="O113" s="121"/>
      <c r="P113" s="122"/>
      <c r="Q113" s="615"/>
      <c r="R113" s="610"/>
      <c r="S113" s="611"/>
      <c r="T113" s="612"/>
      <c r="U113" s="121"/>
      <c r="V113" s="610"/>
      <c r="W113" s="733"/>
      <c r="X113" s="733"/>
      <c r="Y113" s="733"/>
      <c r="Z113" s="733"/>
      <c r="AA113" s="733"/>
      <c r="AB113" s="612"/>
      <c r="AC113" s="121"/>
      <c r="AD113" s="121"/>
      <c r="AE113" s="290"/>
      <c r="AF113" s="327"/>
      <c r="AH113" s="31"/>
      <c r="AI113" s="31"/>
      <c r="AJ113" s="31"/>
      <c r="AK113" s="31"/>
      <c r="AL113" s="30"/>
      <c r="AM113" s="30"/>
    </row>
    <row r="114" spans="1:39" ht="12.75" customHeight="1" x14ac:dyDescent="0.2">
      <c r="A114" s="857" t="s">
        <v>111</v>
      </c>
      <c r="B114" s="81" t="s">
        <v>112</v>
      </c>
      <c r="C114" s="151"/>
      <c r="D114" s="115"/>
      <c r="E114" s="116"/>
      <c r="F114" s="116"/>
      <c r="G114" s="117"/>
      <c r="H114" s="118"/>
      <c r="I114" s="119"/>
      <c r="J114" s="119"/>
      <c r="K114" s="119"/>
      <c r="L114" s="534"/>
      <c r="M114" s="120"/>
      <c r="N114" s="121"/>
      <c r="O114" s="507" t="s">
        <v>341</v>
      </c>
      <c r="P114" s="122"/>
      <c r="Q114" s="123"/>
      <c r="R114" s="124"/>
      <c r="S114" s="549"/>
      <c r="T114" s="125"/>
      <c r="U114" s="116"/>
      <c r="V114" s="124"/>
      <c r="W114" s="119"/>
      <c r="X114" s="119"/>
      <c r="Y114" s="119"/>
      <c r="Z114" s="119"/>
      <c r="AA114" s="119"/>
      <c r="AB114" s="125"/>
      <c r="AC114" s="116"/>
      <c r="AD114" s="116"/>
      <c r="AE114" s="153"/>
      <c r="AF114" s="327"/>
      <c r="AH114" s="30"/>
      <c r="AI114" s="30"/>
      <c r="AJ114" s="30"/>
      <c r="AK114" s="30"/>
      <c r="AL114" s="30"/>
      <c r="AM114" s="30"/>
    </row>
    <row r="115" spans="1:39" x14ac:dyDescent="0.2">
      <c r="A115" s="858"/>
      <c r="B115" s="81" t="s">
        <v>113</v>
      </c>
      <c r="C115" s="151"/>
      <c r="D115" s="115"/>
      <c r="E115" s="116"/>
      <c r="F115" s="116"/>
      <c r="G115" s="117"/>
      <c r="H115" s="118"/>
      <c r="I115" s="119"/>
      <c r="J115" s="119"/>
      <c r="K115" s="119"/>
      <c r="L115" s="534"/>
      <c r="M115" s="120"/>
      <c r="N115" s="121"/>
      <c r="O115" s="507" t="s">
        <v>342</v>
      </c>
      <c r="P115" s="122"/>
      <c r="Q115" s="123"/>
      <c r="R115" s="124"/>
      <c r="S115" s="549"/>
      <c r="T115" s="125"/>
      <c r="U115" s="116"/>
      <c r="V115" s="124"/>
      <c r="W115" s="119"/>
      <c r="X115" s="119"/>
      <c r="Y115" s="119"/>
      <c r="Z115" s="119"/>
      <c r="AA115" s="119"/>
      <c r="AB115" s="125"/>
      <c r="AC115" s="116"/>
      <c r="AD115" s="116"/>
      <c r="AE115" s="153"/>
      <c r="AF115" s="327"/>
      <c r="AH115" s="30"/>
      <c r="AI115" s="30"/>
      <c r="AJ115" s="30"/>
      <c r="AK115" s="30"/>
      <c r="AL115" s="30"/>
      <c r="AM115" s="30"/>
    </row>
    <row r="116" spans="1:39" x14ac:dyDescent="0.2">
      <c r="A116" s="858"/>
      <c r="B116" s="81" t="s">
        <v>114</v>
      </c>
      <c r="C116" s="191"/>
      <c r="D116" s="115"/>
      <c r="E116" s="116"/>
      <c r="F116" s="116"/>
      <c r="G116" s="117"/>
      <c r="H116" s="118"/>
      <c r="I116" s="119"/>
      <c r="J116" s="119"/>
      <c r="K116" s="119"/>
      <c r="L116" s="534"/>
      <c r="M116" s="120"/>
      <c r="N116" s="121"/>
      <c r="O116" s="507" t="s">
        <v>343</v>
      </c>
      <c r="P116" s="122"/>
      <c r="Q116" s="123"/>
      <c r="R116" s="124"/>
      <c r="S116" s="549"/>
      <c r="T116" s="125"/>
      <c r="U116" s="116"/>
      <c r="V116" s="124"/>
      <c r="W116" s="119"/>
      <c r="X116" s="119"/>
      <c r="Y116" s="119"/>
      <c r="Z116" s="119"/>
      <c r="AA116" s="119"/>
      <c r="AB116" s="125"/>
      <c r="AC116" s="116"/>
      <c r="AD116" s="116"/>
      <c r="AE116" s="153"/>
      <c r="AF116" s="327"/>
      <c r="AH116" s="30"/>
      <c r="AI116" s="30"/>
      <c r="AJ116" s="30"/>
      <c r="AK116" s="30"/>
      <c r="AL116" s="30"/>
      <c r="AM116" s="30"/>
    </row>
    <row r="117" spans="1:39" x14ac:dyDescent="0.2">
      <c r="A117" s="858"/>
      <c r="B117" s="81" t="s">
        <v>115</v>
      </c>
      <c r="C117" s="191"/>
      <c r="D117" s="115"/>
      <c r="E117" s="507" t="s">
        <v>344</v>
      </c>
      <c r="F117" s="116"/>
      <c r="G117" s="507" t="s">
        <v>344</v>
      </c>
      <c r="H117" s="118"/>
      <c r="I117" s="119"/>
      <c r="J117" s="507" t="s">
        <v>344</v>
      </c>
      <c r="K117" s="119"/>
      <c r="L117" s="534"/>
      <c r="M117" s="120"/>
      <c r="N117" s="121"/>
      <c r="O117" s="116"/>
      <c r="P117" s="122"/>
      <c r="Q117" s="123"/>
      <c r="R117" s="124"/>
      <c r="S117" s="549"/>
      <c r="T117" s="125"/>
      <c r="U117" s="116"/>
      <c r="V117" s="124"/>
      <c r="W117" s="119"/>
      <c r="X117" s="119"/>
      <c r="Y117" s="119"/>
      <c r="Z117" s="119"/>
      <c r="AA117" s="119"/>
      <c r="AB117" s="125"/>
      <c r="AC117" s="116"/>
      <c r="AD117" s="116"/>
      <c r="AE117" s="153"/>
      <c r="AF117" s="327"/>
      <c r="AH117" s="30"/>
      <c r="AI117" s="30"/>
      <c r="AJ117" s="30"/>
      <c r="AK117" s="30"/>
      <c r="AL117" s="30"/>
      <c r="AM117" s="30"/>
    </row>
    <row r="118" spans="1:39" x14ac:dyDescent="0.2">
      <c r="A118" s="858"/>
      <c r="B118" s="81" t="s">
        <v>116</v>
      </c>
      <c r="C118" s="191"/>
      <c r="D118" s="115"/>
      <c r="E118" s="116"/>
      <c r="F118" s="116"/>
      <c r="G118" s="117"/>
      <c r="H118" s="118"/>
      <c r="I118" s="119"/>
      <c r="J118" s="119"/>
      <c r="K118" s="119"/>
      <c r="L118" s="534"/>
      <c r="M118" s="120"/>
      <c r="N118" s="121"/>
      <c r="O118" s="507" t="s">
        <v>345</v>
      </c>
      <c r="P118" s="122"/>
      <c r="Q118" s="123"/>
      <c r="R118" s="124"/>
      <c r="S118" s="549"/>
      <c r="T118" s="125"/>
      <c r="U118" s="116"/>
      <c r="V118" s="124"/>
      <c r="W118" s="119"/>
      <c r="X118" s="119"/>
      <c r="Y118" s="119"/>
      <c r="Z118" s="119"/>
      <c r="AA118" s="119"/>
      <c r="AB118" s="125"/>
      <c r="AC118" s="116"/>
      <c r="AD118" s="116"/>
      <c r="AE118" s="153"/>
      <c r="AF118" s="327"/>
      <c r="AH118" s="30"/>
      <c r="AI118" s="30"/>
      <c r="AJ118" s="30"/>
      <c r="AK118" s="30"/>
      <c r="AL118" s="30"/>
      <c r="AM118" s="30"/>
    </row>
    <row r="119" spans="1:39" x14ac:dyDescent="0.2">
      <c r="A119" s="858"/>
      <c r="B119" s="81" t="s">
        <v>117</v>
      </c>
      <c r="C119" s="191"/>
      <c r="D119" s="192"/>
      <c r="E119" s="116"/>
      <c r="F119" s="116"/>
      <c r="G119" s="117"/>
      <c r="H119" s="118"/>
      <c r="I119" s="119"/>
      <c r="J119" s="119"/>
      <c r="K119" s="119"/>
      <c r="L119" s="534"/>
      <c r="M119" s="120"/>
      <c r="N119" s="121"/>
      <c r="O119" s="507" t="s">
        <v>346</v>
      </c>
      <c r="P119" s="122"/>
      <c r="Q119" s="123"/>
      <c r="R119" s="124"/>
      <c r="S119" s="549"/>
      <c r="T119" s="125"/>
      <c r="U119" s="116"/>
      <c r="V119" s="124"/>
      <c r="W119" s="119"/>
      <c r="X119" s="119"/>
      <c r="Y119" s="119"/>
      <c r="Z119" s="119"/>
      <c r="AA119" s="119"/>
      <c r="AB119" s="125"/>
      <c r="AC119" s="116"/>
      <c r="AD119" s="116"/>
      <c r="AE119" s="153"/>
      <c r="AF119" s="327"/>
      <c r="AH119" s="30"/>
      <c r="AI119" s="30"/>
      <c r="AJ119" s="30"/>
      <c r="AK119" s="30"/>
      <c r="AL119" s="30"/>
      <c r="AM119" s="30"/>
    </row>
    <row r="120" spans="1:39" x14ac:dyDescent="0.2">
      <c r="A120" s="858"/>
      <c r="B120" s="81" t="s">
        <v>118</v>
      </c>
      <c r="C120" s="191"/>
      <c r="D120" s="115"/>
      <c r="E120" s="116"/>
      <c r="F120" s="116"/>
      <c r="G120" s="117"/>
      <c r="H120" s="118"/>
      <c r="I120" s="119"/>
      <c r="J120" s="119"/>
      <c r="K120" s="119"/>
      <c r="L120" s="534"/>
      <c r="M120" s="120"/>
      <c r="N120" s="121"/>
      <c r="O120" s="507" t="s">
        <v>347</v>
      </c>
      <c r="P120" s="122"/>
      <c r="Q120" s="123"/>
      <c r="R120" s="124"/>
      <c r="S120" s="549"/>
      <c r="T120" s="125"/>
      <c r="U120" s="116"/>
      <c r="V120" s="124"/>
      <c r="W120" s="119"/>
      <c r="X120" s="119"/>
      <c r="Y120" s="119"/>
      <c r="Z120" s="119"/>
      <c r="AA120" s="119"/>
      <c r="AB120" s="125"/>
      <c r="AC120" s="116"/>
      <c r="AD120" s="116"/>
      <c r="AE120" s="153"/>
      <c r="AF120" s="327"/>
      <c r="AH120" s="30"/>
      <c r="AI120" s="30"/>
      <c r="AJ120" s="30"/>
      <c r="AK120" s="30"/>
      <c r="AL120" s="30"/>
      <c r="AM120" s="30"/>
    </row>
    <row r="121" spans="1:39" x14ac:dyDescent="0.2">
      <c r="A121" s="858"/>
      <c r="B121" s="81" t="s">
        <v>119</v>
      </c>
      <c r="C121" s="191"/>
      <c r="D121" s="115"/>
      <c r="E121" s="116"/>
      <c r="F121" s="116"/>
      <c r="G121" s="117"/>
      <c r="H121" s="118"/>
      <c r="I121" s="119"/>
      <c r="J121" s="119"/>
      <c r="K121" s="119"/>
      <c r="L121" s="534"/>
      <c r="M121" s="120"/>
      <c r="N121" s="121"/>
      <c r="O121" s="507" t="s">
        <v>348</v>
      </c>
      <c r="P121" s="122"/>
      <c r="Q121" s="123"/>
      <c r="R121" s="124"/>
      <c r="S121" s="549"/>
      <c r="T121" s="125"/>
      <c r="U121" s="116"/>
      <c r="V121" s="124"/>
      <c r="W121" s="119"/>
      <c r="X121" s="119"/>
      <c r="Y121" s="119"/>
      <c r="Z121" s="119"/>
      <c r="AA121" s="119"/>
      <c r="AB121" s="125"/>
      <c r="AC121" s="116"/>
      <c r="AD121" s="116"/>
      <c r="AE121" s="153"/>
      <c r="AF121" s="327"/>
      <c r="AH121" s="30"/>
      <c r="AI121" s="30"/>
      <c r="AJ121" s="30"/>
      <c r="AK121" s="30"/>
      <c r="AL121" s="30"/>
      <c r="AM121" s="30"/>
    </row>
    <row r="122" spans="1:39" x14ac:dyDescent="0.2">
      <c r="A122" s="858"/>
      <c r="B122" s="81" t="s">
        <v>120</v>
      </c>
      <c r="C122" s="191"/>
      <c r="D122" s="115"/>
      <c r="E122" s="116"/>
      <c r="F122" s="116"/>
      <c r="G122" s="117"/>
      <c r="H122" s="118"/>
      <c r="I122" s="119"/>
      <c r="J122" s="119"/>
      <c r="K122" s="119"/>
      <c r="L122" s="534"/>
      <c r="M122" s="120"/>
      <c r="N122" s="121"/>
      <c r="O122" s="507" t="s">
        <v>349</v>
      </c>
      <c r="P122" s="122"/>
      <c r="Q122" s="123"/>
      <c r="R122" s="124"/>
      <c r="S122" s="549"/>
      <c r="T122" s="125"/>
      <c r="U122" s="116"/>
      <c r="V122" s="124"/>
      <c r="W122" s="119"/>
      <c r="X122" s="119"/>
      <c r="Y122" s="119"/>
      <c r="Z122" s="119"/>
      <c r="AA122" s="119"/>
      <c r="AB122" s="125"/>
      <c r="AC122" s="116"/>
      <c r="AD122" s="116"/>
      <c r="AE122" s="153"/>
      <c r="AF122" s="327"/>
      <c r="AH122" s="30"/>
      <c r="AI122" s="30"/>
      <c r="AJ122" s="30"/>
      <c r="AK122" s="30"/>
      <c r="AL122" s="30"/>
      <c r="AM122" s="30"/>
    </row>
    <row r="123" spans="1:39" x14ac:dyDescent="0.2">
      <c r="A123" s="858"/>
      <c r="B123" s="81" t="s">
        <v>121</v>
      </c>
      <c r="C123" s="191"/>
      <c r="D123" s="115"/>
      <c r="E123" s="116"/>
      <c r="F123" s="116"/>
      <c r="G123" s="117"/>
      <c r="H123" s="118"/>
      <c r="I123" s="119"/>
      <c r="J123" s="119"/>
      <c r="K123" s="119"/>
      <c r="L123" s="534"/>
      <c r="M123" s="120"/>
      <c r="N123" s="121"/>
      <c r="O123" s="507" t="s">
        <v>350</v>
      </c>
      <c r="P123" s="122"/>
      <c r="Q123" s="123"/>
      <c r="R123" s="124"/>
      <c r="S123" s="549"/>
      <c r="T123" s="125"/>
      <c r="U123" s="116"/>
      <c r="V123" s="124"/>
      <c r="W123" s="119"/>
      <c r="X123" s="119"/>
      <c r="Y123" s="119"/>
      <c r="Z123" s="119"/>
      <c r="AA123" s="119"/>
      <c r="AB123" s="125"/>
      <c r="AC123" s="116"/>
      <c r="AD123" s="116"/>
      <c r="AE123" s="153"/>
      <c r="AF123" s="327"/>
      <c r="AH123" s="30"/>
      <c r="AI123" s="30"/>
      <c r="AJ123" s="30"/>
      <c r="AK123" s="30"/>
      <c r="AL123" s="30"/>
      <c r="AM123" s="30"/>
    </row>
    <row r="124" spans="1:39" x14ac:dyDescent="0.2">
      <c r="A124" s="858"/>
      <c r="B124" s="81" t="s">
        <v>122</v>
      </c>
      <c r="C124" s="191"/>
      <c r="D124" s="115"/>
      <c r="E124" s="116"/>
      <c r="F124" s="116"/>
      <c r="G124" s="117"/>
      <c r="H124" s="118"/>
      <c r="I124" s="119"/>
      <c r="J124" s="119"/>
      <c r="K124" s="119"/>
      <c r="L124" s="534"/>
      <c r="M124" s="120"/>
      <c r="N124" s="121"/>
      <c r="O124" s="507" t="s">
        <v>351</v>
      </c>
      <c r="P124" s="122"/>
      <c r="Q124" s="123"/>
      <c r="R124" s="124"/>
      <c r="S124" s="549"/>
      <c r="T124" s="125"/>
      <c r="U124" s="116"/>
      <c r="V124" s="124"/>
      <c r="W124" s="119"/>
      <c r="X124" s="119"/>
      <c r="Y124" s="119"/>
      <c r="Z124" s="119"/>
      <c r="AA124" s="119"/>
      <c r="AB124" s="125"/>
      <c r="AC124" s="116"/>
      <c r="AD124" s="116"/>
      <c r="AE124" s="153"/>
      <c r="AF124" s="327"/>
      <c r="AH124" s="30"/>
      <c r="AI124" s="30"/>
      <c r="AJ124" s="30"/>
      <c r="AK124" s="30"/>
      <c r="AL124" s="30"/>
      <c r="AM124" s="30"/>
    </row>
    <row r="125" spans="1:39" x14ac:dyDescent="0.2">
      <c r="A125" s="858"/>
      <c r="B125" s="81" t="s">
        <v>123</v>
      </c>
      <c r="C125" s="191"/>
      <c r="D125" s="115"/>
      <c r="E125" s="116"/>
      <c r="F125" s="116"/>
      <c r="G125" s="736"/>
      <c r="H125" s="118"/>
      <c r="I125" s="119"/>
      <c r="J125" s="119"/>
      <c r="K125" s="119"/>
      <c r="L125" s="534"/>
      <c r="M125" s="120"/>
      <c r="N125" s="121"/>
      <c r="O125" s="507" t="s">
        <v>352</v>
      </c>
      <c r="P125" s="122"/>
      <c r="Q125" s="123"/>
      <c r="R125" s="660" t="s">
        <v>324</v>
      </c>
      <c r="S125" s="666" t="s">
        <v>325</v>
      </c>
      <c r="T125" s="125"/>
      <c r="U125" s="116"/>
      <c r="V125" s="124"/>
      <c r="W125" s="119"/>
      <c r="X125" s="119"/>
      <c r="Y125" s="119"/>
      <c r="Z125" s="119"/>
      <c r="AA125" s="119"/>
      <c r="AB125" s="125"/>
      <c r="AC125" s="116"/>
      <c r="AD125" s="116"/>
      <c r="AE125" s="153"/>
      <c r="AF125" s="327"/>
      <c r="AH125" s="30"/>
      <c r="AI125" s="30"/>
      <c r="AJ125" s="30"/>
      <c r="AK125" s="30"/>
      <c r="AL125" s="30"/>
      <c r="AM125" s="30"/>
    </row>
    <row r="126" spans="1:39" x14ac:dyDescent="0.2">
      <c r="A126" s="190"/>
      <c r="B126" s="81" t="s">
        <v>124</v>
      </c>
      <c r="C126" s="191"/>
      <c r="D126" s="115"/>
      <c r="E126" s="116"/>
      <c r="F126" s="116"/>
      <c r="G126" s="117"/>
      <c r="H126" s="118"/>
      <c r="I126" s="119"/>
      <c r="J126" s="119"/>
      <c r="K126" s="119"/>
      <c r="L126" s="534"/>
      <c r="M126" s="120"/>
      <c r="N126" s="121"/>
      <c r="O126" s="507" t="s">
        <v>353</v>
      </c>
      <c r="P126" s="122"/>
      <c r="Q126" s="123"/>
      <c r="R126" s="124"/>
      <c r="S126" s="549"/>
      <c r="T126" s="125"/>
      <c r="U126" s="116"/>
      <c r="V126" s="124"/>
      <c r="W126" s="119"/>
      <c r="X126" s="119"/>
      <c r="Y126" s="119"/>
      <c r="Z126" s="119"/>
      <c r="AA126" s="119"/>
      <c r="AB126" s="125"/>
      <c r="AC126" s="116"/>
      <c r="AD126" s="116"/>
      <c r="AE126" s="153"/>
      <c r="AF126" s="327"/>
      <c r="AH126" s="30"/>
      <c r="AI126" s="30"/>
      <c r="AJ126" s="30"/>
      <c r="AK126" s="30"/>
      <c r="AL126" s="30"/>
      <c r="AM126" s="30"/>
    </row>
    <row r="127" spans="1:39" x14ac:dyDescent="0.2">
      <c r="A127" s="87"/>
      <c r="B127" s="81"/>
      <c r="C127" s="191"/>
      <c r="D127" s="115"/>
      <c r="E127" s="116"/>
      <c r="F127" s="116"/>
      <c r="G127" s="117"/>
      <c r="H127" s="118"/>
      <c r="I127" s="119"/>
      <c r="J127" s="119"/>
      <c r="K127" s="119"/>
      <c r="L127" s="534"/>
      <c r="M127" s="120"/>
      <c r="N127" s="121"/>
      <c r="O127" s="116"/>
      <c r="P127" s="122"/>
      <c r="Q127" s="702"/>
      <c r="R127" s="155"/>
      <c r="S127" s="552"/>
      <c r="T127" s="156"/>
      <c r="U127" s="703"/>
      <c r="V127" s="155"/>
      <c r="W127" s="157"/>
      <c r="X127" s="157"/>
      <c r="Y127" s="157"/>
      <c r="Z127" s="157"/>
      <c r="AA127" s="157"/>
      <c r="AB127" s="156"/>
      <c r="AC127" s="703"/>
      <c r="AD127" s="703"/>
      <c r="AE127" s="193"/>
      <c r="AF127" s="332"/>
      <c r="AH127" s="30"/>
      <c r="AI127" s="30"/>
      <c r="AJ127" s="30"/>
      <c r="AK127" s="30"/>
      <c r="AL127" s="30"/>
      <c r="AM127" s="30"/>
    </row>
    <row r="128" spans="1:39" x14ac:dyDescent="0.2">
      <c r="A128" s="80" t="s">
        <v>125</v>
      </c>
      <c r="B128" s="194"/>
      <c r="C128" s="151"/>
      <c r="D128" s="115"/>
      <c r="E128" s="116"/>
      <c r="F128" s="116"/>
      <c r="G128" s="117"/>
      <c r="H128" s="118"/>
      <c r="I128" s="119"/>
      <c r="J128" s="119"/>
      <c r="K128" s="119"/>
      <c r="L128" s="534"/>
      <c r="M128" s="120"/>
      <c r="N128" s="121"/>
      <c r="O128" s="507" t="s">
        <v>354</v>
      </c>
      <c r="P128" s="122"/>
      <c r="Q128" s="123"/>
      <c r="R128" s="124"/>
      <c r="S128" s="549"/>
      <c r="T128" s="125"/>
      <c r="U128" s="116"/>
      <c r="V128" s="124"/>
      <c r="W128" s="119"/>
      <c r="X128" s="119"/>
      <c r="Y128" s="119"/>
      <c r="Z128" s="119"/>
      <c r="AA128" s="119"/>
      <c r="AB128" s="125"/>
      <c r="AC128" s="116"/>
      <c r="AD128" s="116"/>
      <c r="AE128" s="153"/>
      <c r="AF128" s="327"/>
      <c r="AH128" s="30"/>
      <c r="AI128" s="30"/>
      <c r="AJ128" s="30"/>
      <c r="AK128" s="30"/>
      <c r="AL128" s="30"/>
      <c r="AM128" s="30"/>
    </row>
    <row r="129" spans="1:39" x14ac:dyDescent="0.2">
      <c r="A129" s="80" t="s">
        <v>126</v>
      </c>
      <c r="B129" s="194"/>
      <c r="C129" s="151"/>
      <c r="D129" s="192" t="s">
        <v>355</v>
      </c>
      <c r="E129" s="192" t="s">
        <v>355</v>
      </c>
      <c r="F129" s="192" t="s">
        <v>355</v>
      </c>
      <c r="G129" s="117"/>
      <c r="H129" s="118"/>
      <c r="I129" s="526" t="s">
        <v>331</v>
      </c>
      <c r="J129" s="119"/>
      <c r="K129" s="119"/>
      <c r="L129" s="534"/>
      <c r="M129" s="120" t="s">
        <v>355</v>
      </c>
      <c r="N129" s="121"/>
      <c r="O129" s="192" t="s">
        <v>355</v>
      </c>
      <c r="P129" s="122"/>
      <c r="Q129" s="123" t="s">
        <v>355</v>
      </c>
      <c r="R129" s="660" t="s">
        <v>324</v>
      </c>
      <c r="S129" s="549"/>
      <c r="T129" s="125" t="s">
        <v>355</v>
      </c>
      <c r="U129" s="116"/>
      <c r="V129" s="124"/>
      <c r="W129" s="119"/>
      <c r="X129" s="119"/>
      <c r="Y129" s="119"/>
      <c r="Z129" s="119"/>
      <c r="AA129" s="119"/>
      <c r="AB129" s="125" t="s">
        <v>355</v>
      </c>
      <c r="AC129" s="116"/>
      <c r="AD129" s="125" t="s">
        <v>355</v>
      </c>
      <c r="AE129" s="153"/>
      <c r="AF129" s="327"/>
      <c r="AH129" s="30"/>
      <c r="AI129" s="30"/>
      <c r="AJ129" s="30"/>
      <c r="AK129" s="30"/>
      <c r="AL129" s="30"/>
      <c r="AM129" s="30"/>
    </row>
    <row r="130" spans="1:39" x14ac:dyDescent="0.2">
      <c r="A130" s="80"/>
      <c r="B130" s="150"/>
      <c r="C130" s="151"/>
      <c r="D130" s="115"/>
      <c r="E130" s="116"/>
      <c r="F130" s="116"/>
      <c r="G130" s="117"/>
      <c r="H130" s="118"/>
      <c r="I130" s="119"/>
      <c r="J130" s="119"/>
      <c r="K130" s="119"/>
      <c r="L130" s="534"/>
      <c r="M130" s="120"/>
      <c r="N130" s="121"/>
      <c r="O130" s="116"/>
      <c r="P130" s="122"/>
      <c r="Q130" s="702"/>
      <c r="R130" s="155"/>
      <c r="S130" s="552"/>
      <c r="T130" s="156"/>
      <c r="U130" s="703"/>
      <c r="V130" s="155"/>
      <c r="W130" s="157"/>
      <c r="X130" s="157"/>
      <c r="Y130" s="157"/>
      <c r="Z130" s="157"/>
      <c r="AA130" s="157"/>
      <c r="AB130" s="156"/>
      <c r="AC130" s="703"/>
      <c r="AD130" s="703"/>
      <c r="AE130" s="193"/>
      <c r="AF130" s="328"/>
      <c r="AH130" s="30"/>
      <c r="AI130" s="30"/>
      <c r="AJ130" s="30"/>
      <c r="AK130" s="30"/>
      <c r="AL130" s="30"/>
      <c r="AM130" s="30"/>
    </row>
    <row r="131" spans="1:39" s="2" customFormat="1" x14ac:dyDescent="0.2">
      <c r="A131" s="202" t="s">
        <v>127</v>
      </c>
      <c r="B131" s="203"/>
      <c r="C131" s="204"/>
      <c r="D131" s="737"/>
      <c r="E131" s="738"/>
      <c r="F131" s="738"/>
      <c r="G131" s="739"/>
      <c r="H131" s="740"/>
      <c r="I131" s="740"/>
      <c r="J131" s="740"/>
      <c r="K131" s="740"/>
      <c r="L131" s="741"/>
      <c r="M131" s="742"/>
      <c r="N131" s="738"/>
      <c r="O131" s="743"/>
      <c r="P131" s="744"/>
      <c r="Q131" s="745"/>
      <c r="R131" s="746"/>
      <c r="S131" s="747"/>
      <c r="T131" s="748"/>
      <c r="U131" s="743"/>
      <c r="V131" s="746"/>
      <c r="W131" s="749"/>
      <c r="X131" s="749"/>
      <c r="Y131" s="749"/>
      <c r="Z131" s="749"/>
      <c r="AA131" s="749"/>
      <c r="AB131" s="748"/>
      <c r="AC131" s="743"/>
      <c r="AD131" s="743"/>
      <c r="AE131" s="750"/>
      <c r="AF131" s="751"/>
      <c r="AH131" s="31"/>
      <c r="AI131" s="30"/>
      <c r="AJ131" s="30"/>
      <c r="AK131" s="30"/>
      <c r="AL131" s="30"/>
      <c r="AM131" s="30"/>
    </row>
    <row r="132" spans="1:39" s="2" customFormat="1" x14ac:dyDescent="0.2">
      <c r="A132" s="87"/>
      <c r="B132" s="88"/>
      <c r="C132" s="89"/>
      <c r="D132" s="752"/>
      <c r="E132" s="753"/>
      <c r="F132" s="753"/>
      <c r="G132" s="730"/>
      <c r="H132" s="754"/>
      <c r="I132" s="755"/>
      <c r="J132" s="755"/>
      <c r="K132" s="755"/>
      <c r="L132" s="756"/>
      <c r="M132" s="757"/>
      <c r="N132" s="753"/>
      <c r="O132" s="758"/>
      <c r="P132" s="759"/>
      <c r="Q132" s="760"/>
      <c r="R132" s="761"/>
      <c r="S132" s="762"/>
      <c r="T132" s="763"/>
      <c r="U132" s="758"/>
      <c r="V132" s="761"/>
      <c r="W132" s="764"/>
      <c r="X132" s="764"/>
      <c r="Y132" s="764"/>
      <c r="Z132" s="764"/>
      <c r="AA132" s="764"/>
      <c r="AB132" s="763"/>
      <c r="AC132" s="758"/>
      <c r="AD132" s="758"/>
      <c r="AE132" s="765"/>
      <c r="AF132" s="766"/>
      <c r="AH132" s="30"/>
      <c r="AI132" s="30"/>
      <c r="AJ132" s="30"/>
      <c r="AK132" s="30"/>
      <c r="AL132" s="30"/>
      <c r="AM132" s="30"/>
    </row>
    <row r="133" spans="1:39" s="19" customFormat="1" x14ac:dyDescent="0.2">
      <c r="A133" s="80" t="s">
        <v>128</v>
      </c>
      <c r="B133" s="81" t="s">
        <v>110</v>
      </c>
      <c r="C133" s="82"/>
      <c r="D133" s="661"/>
      <c r="E133" s="121"/>
      <c r="F133" s="121"/>
      <c r="G133" s="731"/>
      <c r="H133" s="732"/>
      <c r="I133" s="733"/>
      <c r="J133" s="733"/>
      <c r="K133" s="733"/>
      <c r="L133" s="734"/>
      <c r="M133" s="735"/>
      <c r="N133" s="121"/>
      <c r="O133" s="121"/>
      <c r="P133" s="122"/>
      <c r="Q133" s="615"/>
      <c r="R133" s="610"/>
      <c r="S133" s="611"/>
      <c r="T133" s="612"/>
      <c r="U133" s="121"/>
      <c r="V133" s="610"/>
      <c r="W133" s="733"/>
      <c r="X133" s="733"/>
      <c r="Y133" s="733"/>
      <c r="Z133" s="733"/>
      <c r="AA133" s="733"/>
      <c r="AB133" s="612"/>
      <c r="AC133" s="121"/>
      <c r="AD133" s="121"/>
      <c r="AE133" s="290"/>
      <c r="AF133" s="327"/>
      <c r="AH133" s="31"/>
      <c r="AI133" s="30"/>
      <c r="AJ133" s="30"/>
      <c r="AK133" s="30"/>
      <c r="AL133" s="30"/>
      <c r="AM133" s="30"/>
    </row>
    <row r="134" spans="1:39" ht="12.75" customHeight="1" x14ac:dyDescent="0.2">
      <c r="A134" s="857" t="s">
        <v>129</v>
      </c>
      <c r="B134" s="314">
        <v>111</v>
      </c>
      <c r="C134" s="313" t="s">
        <v>130</v>
      </c>
      <c r="D134" s="192"/>
      <c r="E134" s="116"/>
      <c r="F134" s="192" t="s">
        <v>356</v>
      </c>
      <c r="G134" s="117"/>
      <c r="H134" s="118"/>
      <c r="I134" s="119"/>
      <c r="J134" s="119"/>
      <c r="K134" s="119"/>
      <c r="L134" s="534"/>
      <c r="M134" s="120"/>
      <c r="N134" s="121"/>
      <c r="O134" s="192" t="s">
        <v>356</v>
      </c>
      <c r="P134" s="122"/>
      <c r="Q134" s="615" t="s">
        <v>357</v>
      </c>
      <c r="R134" s="124"/>
      <c r="S134" s="549"/>
      <c r="T134" s="125" t="s">
        <v>357</v>
      </c>
      <c r="U134" s="116"/>
      <c r="V134" s="124"/>
      <c r="W134" s="119"/>
      <c r="X134" s="119"/>
      <c r="Y134" s="119"/>
      <c r="Z134" s="119"/>
      <c r="AA134" s="119"/>
      <c r="AB134" s="125" t="s">
        <v>357</v>
      </c>
      <c r="AC134" s="116"/>
      <c r="AD134" s="116"/>
      <c r="AE134" s="153"/>
      <c r="AF134" s="327"/>
      <c r="AH134" s="30"/>
      <c r="AI134" s="30"/>
      <c r="AJ134" s="30"/>
      <c r="AK134" s="30"/>
      <c r="AL134" s="30"/>
      <c r="AM134" s="30"/>
    </row>
    <row r="135" spans="1:39" x14ac:dyDescent="0.2">
      <c r="A135" s="858"/>
      <c r="B135" s="314">
        <v>112</v>
      </c>
      <c r="C135" s="313" t="s">
        <v>131</v>
      </c>
      <c r="D135" s="192" t="s">
        <v>356</v>
      </c>
      <c r="E135" s="192" t="s">
        <v>356</v>
      </c>
      <c r="F135" s="192" t="s">
        <v>356</v>
      </c>
      <c r="G135" s="117"/>
      <c r="H135" s="118"/>
      <c r="I135" s="119"/>
      <c r="J135" s="119"/>
      <c r="K135" s="119"/>
      <c r="L135" s="534"/>
      <c r="M135" s="120"/>
      <c r="N135" s="121"/>
      <c r="O135" s="192" t="s">
        <v>356</v>
      </c>
      <c r="P135" s="122"/>
      <c r="Q135" s="615" t="s">
        <v>357</v>
      </c>
      <c r="R135" s="124"/>
      <c r="S135" s="549"/>
      <c r="T135" s="125" t="s">
        <v>357</v>
      </c>
      <c r="U135" s="116"/>
      <c r="V135" s="124"/>
      <c r="W135" s="119"/>
      <c r="X135" s="119"/>
      <c r="Y135" s="119"/>
      <c r="Z135" s="119"/>
      <c r="AA135" s="119"/>
      <c r="AB135" s="125" t="s">
        <v>357</v>
      </c>
      <c r="AC135" s="116"/>
      <c r="AD135" s="116"/>
      <c r="AE135" s="153"/>
      <c r="AF135" s="327"/>
      <c r="AH135" s="30"/>
      <c r="AI135" s="30"/>
      <c r="AJ135" s="30"/>
      <c r="AK135" s="30"/>
      <c r="AL135" s="30"/>
      <c r="AM135" s="30"/>
    </row>
    <row r="136" spans="1:39" x14ac:dyDescent="0.2">
      <c r="A136" s="858"/>
      <c r="B136" s="314">
        <v>113</v>
      </c>
      <c r="C136" s="313" t="s">
        <v>132</v>
      </c>
      <c r="D136" s="192" t="s">
        <v>357</v>
      </c>
      <c r="E136" s="192" t="s">
        <v>357</v>
      </c>
      <c r="F136" s="192" t="s">
        <v>357</v>
      </c>
      <c r="G136" s="117"/>
      <c r="H136" s="118"/>
      <c r="I136" s="119"/>
      <c r="J136" s="119"/>
      <c r="K136" s="119"/>
      <c r="L136" s="534"/>
      <c r="M136" s="120"/>
      <c r="N136" s="121"/>
      <c r="O136" s="192" t="s">
        <v>357</v>
      </c>
      <c r="P136" s="122"/>
      <c r="Q136" s="615" t="s">
        <v>357</v>
      </c>
      <c r="R136" s="124"/>
      <c r="S136" s="549"/>
      <c r="T136" s="125" t="s">
        <v>357</v>
      </c>
      <c r="U136" s="116"/>
      <c r="V136" s="124"/>
      <c r="W136" s="119"/>
      <c r="X136" s="119"/>
      <c r="Y136" s="119"/>
      <c r="Z136" s="119"/>
      <c r="AA136" s="119"/>
      <c r="AB136" s="125" t="s">
        <v>357</v>
      </c>
      <c r="AC136" s="116"/>
      <c r="AD136" s="116"/>
      <c r="AE136" s="153"/>
      <c r="AF136" s="327"/>
      <c r="AH136" s="30"/>
      <c r="AI136" s="30"/>
      <c r="AJ136" s="30"/>
      <c r="AK136" s="30"/>
      <c r="AL136" s="30"/>
      <c r="AM136" s="30"/>
    </row>
    <row r="137" spans="1:39" x14ac:dyDescent="0.2">
      <c r="A137" s="858"/>
      <c r="B137" s="314">
        <v>114</v>
      </c>
      <c r="C137" s="313" t="s">
        <v>133</v>
      </c>
      <c r="D137" s="115"/>
      <c r="E137" s="116"/>
      <c r="F137" s="116"/>
      <c r="G137" s="117"/>
      <c r="H137" s="118"/>
      <c r="I137" s="119"/>
      <c r="J137" s="119"/>
      <c r="K137" s="119"/>
      <c r="L137" s="534"/>
      <c r="M137" s="120"/>
      <c r="N137" s="121"/>
      <c r="O137" s="192" t="s">
        <v>357</v>
      </c>
      <c r="P137" s="122"/>
      <c r="Q137" s="615" t="s">
        <v>357</v>
      </c>
      <c r="R137" s="124"/>
      <c r="S137" s="549"/>
      <c r="T137" s="125" t="s">
        <v>357</v>
      </c>
      <c r="U137" s="116"/>
      <c r="V137" s="124"/>
      <c r="W137" s="119"/>
      <c r="X137" s="119"/>
      <c r="Y137" s="119"/>
      <c r="Z137" s="119"/>
      <c r="AA137" s="119"/>
      <c r="AB137" s="125" t="s">
        <v>357</v>
      </c>
      <c r="AC137" s="116"/>
      <c r="AD137" s="116"/>
      <c r="AE137" s="153"/>
      <c r="AF137" s="327"/>
      <c r="AH137" s="30"/>
      <c r="AI137" s="30"/>
      <c r="AJ137" s="30"/>
      <c r="AK137" s="30"/>
      <c r="AL137" s="30"/>
      <c r="AM137" s="30"/>
    </row>
    <row r="138" spans="1:39" x14ac:dyDescent="0.2">
      <c r="A138" s="858"/>
      <c r="B138" s="314">
        <v>115</v>
      </c>
      <c r="C138" s="313" t="s">
        <v>134</v>
      </c>
      <c r="D138" s="115"/>
      <c r="E138" s="116"/>
      <c r="F138" s="116"/>
      <c r="G138" s="117"/>
      <c r="H138" s="118"/>
      <c r="I138" s="119"/>
      <c r="J138" s="119"/>
      <c r="K138" s="119"/>
      <c r="L138" s="534"/>
      <c r="M138" s="120"/>
      <c r="N138" s="121"/>
      <c r="O138" s="192" t="s">
        <v>357</v>
      </c>
      <c r="P138" s="122"/>
      <c r="Q138" s="615" t="s">
        <v>357</v>
      </c>
      <c r="R138" s="124"/>
      <c r="S138" s="549"/>
      <c r="T138" s="125" t="s">
        <v>357</v>
      </c>
      <c r="U138" s="116"/>
      <c r="V138" s="124"/>
      <c r="W138" s="119"/>
      <c r="X138" s="119"/>
      <c r="Y138" s="119"/>
      <c r="Z138" s="119"/>
      <c r="AA138" s="119"/>
      <c r="AB138" s="125" t="s">
        <v>357</v>
      </c>
      <c r="AC138" s="116"/>
      <c r="AD138" s="116"/>
      <c r="AE138" s="153"/>
      <c r="AF138" s="327"/>
      <c r="AH138" s="30"/>
      <c r="AI138" s="30"/>
      <c r="AJ138" s="30"/>
      <c r="AK138" s="30"/>
      <c r="AL138" s="30"/>
      <c r="AM138" s="30"/>
    </row>
    <row r="139" spans="1:39" x14ac:dyDescent="0.2">
      <c r="A139" s="858"/>
      <c r="B139" s="314">
        <v>117</v>
      </c>
      <c r="C139" s="313" t="s">
        <v>135</v>
      </c>
      <c r="D139" s="192" t="s">
        <v>357</v>
      </c>
      <c r="E139" s="192" t="s">
        <v>357</v>
      </c>
      <c r="F139" s="192" t="s">
        <v>357</v>
      </c>
      <c r="G139" s="117"/>
      <c r="H139" s="118"/>
      <c r="I139" s="119"/>
      <c r="J139" s="119"/>
      <c r="K139" s="119"/>
      <c r="L139" s="534"/>
      <c r="M139" s="120"/>
      <c r="N139" s="121"/>
      <c r="O139" s="192" t="s">
        <v>357</v>
      </c>
      <c r="P139" s="122"/>
      <c r="Q139" s="615" t="s">
        <v>357</v>
      </c>
      <c r="R139" s="124"/>
      <c r="S139" s="549"/>
      <c r="T139" s="125" t="s">
        <v>357</v>
      </c>
      <c r="U139" s="116"/>
      <c r="V139" s="124"/>
      <c r="W139" s="119"/>
      <c r="X139" s="119"/>
      <c r="Y139" s="119"/>
      <c r="Z139" s="119"/>
      <c r="AA139" s="119"/>
      <c r="AB139" s="125" t="s">
        <v>357</v>
      </c>
      <c r="AC139" s="116"/>
      <c r="AD139" s="116"/>
      <c r="AE139" s="153"/>
      <c r="AF139" s="327"/>
      <c r="AH139" s="30"/>
      <c r="AI139" s="30"/>
      <c r="AJ139" s="30"/>
      <c r="AK139" s="30"/>
      <c r="AL139" s="30"/>
      <c r="AM139" s="30"/>
    </row>
    <row r="140" spans="1:39" x14ac:dyDescent="0.2">
      <c r="A140" s="189"/>
      <c r="B140" s="81"/>
      <c r="C140" s="82"/>
      <c r="D140" s="115"/>
      <c r="E140" s="116"/>
      <c r="F140" s="116"/>
      <c r="G140" s="117"/>
      <c r="H140" s="118"/>
      <c r="I140" s="119"/>
      <c r="J140" s="119"/>
      <c r="K140" s="119"/>
      <c r="L140" s="534"/>
      <c r="M140" s="120"/>
      <c r="N140" s="121"/>
      <c r="O140" s="116"/>
      <c r="P140" s="122"/>
      <c r="Q140" s="123"/>
      <c r="R140" s="124"/>
      <c r="S140" s="549"/>
      <c r="T140" s="125"/>
      <c r="U140" s="116"/>
      <c r="V140" s="124"/>
      <c r="W140" s="119"/>
      <c r="X140" s="119"/>
      <c r="Y140" s="119"/>
      <c r="Z140" s="119"/>
      <c r="AA140" s="119"/>
      <c r="AB140" s="125"/>
      <c r="AC140" s="116"/>
      <c r="AD140" s="116"/>
      <c r="AE140" s="153"/>
      <c r="AF140" s="328"/>
      <c r="AH140" s="30"/>
      <c r="AI140" s="30"/>
      <c r="AJ140" s="30"/>
      <c r="AK140" s="30"/>
      <c r="AL140" s="30"/>
      <c r="AM140" s="30"/>
    </row>
    <row r="141" spans="1:39" s="19" customFormat="1" x14ac:dyDescent="0.2">
      <c r="A141" s="80" t="s">
        <v>136</v>
      </c>
      <c r="B141" s="150"/>
      <c r="C141" s="151"/>
      <c r="D141" s="115"/>
      <c r="E141" s="116"/>
      <c r="F141" s="116"/>
      <c r="G141" s="117"/>
      <c r="H141" s="118"/>
      <c r="I141" s="119"/>
      <c r="J141" s="119"/>
      <c r="K141" s="119"/>
      <c r="L141" s="534"/>
      <c r="M141" s="120"/>
      <c r="N141" s="121"/>
      <c r="O141" s="116"/>
      <c r="P141" s="122"/>
      <c r="Q141" s="123"/>
      <c r="R141" s="124"/>
      <c r="S141" s="549"/>
      <c r="T141" s="125"/>
      <c r="U141" s="116"/>
      <c r="V141" s="124"/>
      <c r="W141" s="119"/>
      <c r="X141" s="119"/>
      <c r="Y141" s="119"/>
      <c r="Z141" s="119"/>
      <c r="AA141" s="119"/>
      <c r="AB141" s="125"/>
      <c r="AC141" s="116"/>
      <c r="AD141" s="116"/>
      <c r="AE141" s="153"/>
      <c r="AF141" s="327"/>
      <c r="AH141" s="30"/>
      <c r="AI141" s="30"/>
      <c r="AJ141" s="30"/>
      <c r="AK141" s="30"/>
      <c r="AL141" s="30"/>
      <c r="AM141" s="30"/>
    </row>
    <row r="142" spans="1:39" s="19" customFormat="1" ht="11.25" x14ac:dyDescent="0.2">
      <c r="A142" s="217" t="s">
        <v>137</v>
      </c>
      <c r="B142" s="218"/>
      <c r="C142" s="219"/>
      <c r="D142" s="289"/>
      <c r="E142" s="222"/>
      <c r="F142" s="664" t="s">
        <v>358</v>
      </c>
      <c r="G142" s="124"/>
      <c r="H142" s="119"/>
      <c r="I142" s="119"/>
      <c r="J142" s="119"/>
      <c r="K142" s="119"/>
      <c r="L142" s="534"/>
      <c r="M142" s="125"/>
      <c r="N142" s="221"/>
      <c r="O142" s="222"/>
      <c r="P142" s="223"/>
      <c r="Q142" s="224" t="s">
        <v>358</v>
      </c>
      <c r="R142" s="124"/>
      <c r="S142" s="549"/>
      <c r="T142" s="125"/>
      <c r="U142" s="222"/>
      <c r="V142" s="124"/>
      <c r="W142" s="119"/>
      <c r="X142" s="119"/>
      <c r="Y142" s="119"/>
      <c r="Z142" s="119"/>
      <c r="AA142" s="119"/>
      <c r="AB142" s="119" t="s">
        <v>358</v>
      </c>
      <c r="AC142" s="222"/>
      <c r="AD142" s="222"/>
      <c r="AE142" s="153"/>
      <c r="AF142" s="327"/>
      <c r="AH142" s="35"/>
      <c r="AI142" s="35"/>
      <c r="AJ142" s="35"/>
      <c r="AK142" s="35"/>
      <c r="AL142" s="35"/>
      <c r="AM142" s="35"/>
    </row>
    <row r="143" spans="1:39" s="19" customFormat="1" ht="11.25" x14ac:dyDescent="0.2">
      <c r="A143" s="217" t="s">
        <v>138</v>
      </c>
      <c r="B143" s="218"/>
      <c r="C143" s="219"/>
      <c r="D143" s="289"/>
      <c r="E143" s="222"/>
      <c r="F143" s="664" t="s">
        <v>358</v>
      </c>
      <c r="G143" s="124"/>
      <c r="H143" s="119"/>
      <c r="I143" s="119"/>
      <c r="J143" s="119"/>
      <c r="K143" s="119"/>
      <c r="L143" s="534"/>
      <c r="M143" s="125"/>
      <c r="N143" s="221"/>
      <c r="O143" s="222" t="s">
        <v>358</v>
      </c>
      <c r="P143" s="223"/>
      <c r="Q143" s="224" t="s">
        <v>358</v>
      </c>
      <c r="R143" s="124"/>
      <c r="S143" s="549"/>
      <c r="T143" s="125"/>
      <c r="U143" s="222"/>
      <c r="V143" s="124"/>
      <c r="W143" s="119"/>
      <c r="X143" s="119"/>
      <c r="Y143" s="119"/>
      <c r="Z143" s="119"/>
      <c r="AA143" s="119"/>
      <c r="AB143" s="119" t="s">
        <v>358</v>
      </c>
      <c r="AC143" s="222"/>
      <c r="AD143" s="222"/>
      <c r="AE143" s="153"/>
      <c r="AF143" s="327"/>
      <c r="AH143" s="35"/>
      <c r="AI143" s="35"/>
      <c r="AJ143" s="35"/>
      <c r="AK143" s="35"/>
      <c r="AL143" s="35"/>
      <c r="AM143" s="35"/>
    </row>
    <row r="144" spans="1:39" s="19" customFormat="1" ht="11.25" x14ac:dyDescent="0.2">
      <c r="A144" s="217" t="s">
        <v>139</v>
      </c>
      <c r="B144" s="218"/>
      <c r="C144" s="219"/>
      <c r="D144" s="289"/>
      <c r="E144" s="222"/>
      <c r="F144" s="664" t="s">
        <v>358</v>
      </c>
      <c r="G144" s="124"/>
      <c r="H144" s="119"/>
      <c r="I144" s="119"/>
      <c r="J144" s="119"/>
      <c r="K144" s="119"/>
      <c r="L144" s="534"/>
      <c r="M144" s="125"/>
      <c r="N144" s="221"/>
      <c r="O144" s="222"/>
      <c r="P144" s="223"/>
      <c r="Q144" s="224" t="s">
        <v>358</v>
      </c>
      <c r="R144" s="124"/>
      <c r="S144" s="666" t="s">
        <v>325</v>
      </c>
      <c r="T144" s="125"/>
      <c r="U144" s="222"/>
      <c r="V144" s="124"/>
      <c r="W144" s="119"/>
      <c r="X144" s="119"/>
      <c r="Y144" s="119"/>
      <c r="Z144" s="119"/>
      <c r="AA144" s="119"/>
      <c r="AB144" s="119" t="s">
        <v>358</v>
      </c>
      <c r="AC144" s="222"/>
      <c r="AD144" s="222"/>
      <c r="AE144" s="153"/>
      <c r="AF144" s="327"/>
      <c r="AH144" s="35"/>
      <c r="AI144" s="35"/>
      <c r="AJ144" s="35"/>
      <c r="AK144" s="35"/>
      <c r="AL144" s="35"/>
      <c r="AM144" s="35"/>
    </row>
    <row r="145" spans="1:39" s="19" customFormat="1" ht="11.25" x14ac:dyDescent="0.2">
      <c r="A145" s="217" t="s">
        <v>140</v>
      </c>
      <c r="B145" s="218"/>
      <c r="C145" s="219"/>
      <c r="D145" s="289"/>
      <c r="E145" s="222"/>
      <c r="F145" s="664" t="s">
        <v>358</v>
      </c>
      <c r="G145" s="124"/>
      <c r="H145" s="119"/>
      <c r="I145" s="119"/>
      <c r="J145" s="119"/>
      <c r="K145" s="119"/>
      <c r="L145" s="534"/>
      <c r="M145" s="125"/>
      <c r="N145" s="221"/>
      <c r="O145" s="222"/>
      <c r="P145" s="223"/>
      <c r="Q145" s="224" t="s">
        <v>358</v>
      </c>
      <c r="R145" s="124"/>
      <c r="S145" s="549"/>
      <c r="T145" s="125"/>
      <c r="U145" s="222"/>
      <c r="V145" s="124"/>
      <c r="W145" s="119"/>
      <c r="X145" s="119"/>
      <c r="Y145" s="119"/>
      <c r="Z145" s="119"/>
      <c r="AA145" s="119"/>
      <c r="AB145" s="119" t="s">
        <v>358</v>
      </c>
      <c r="AC145" s="222"/>
      <c r="AD145" s="222"/>
      <c r="AE145" s="153"/>
      <c r="AF145" s="327"/>
      <c r="AH145" s="35"/>
      <c r="AI145" s="35"/>
      <c r="AJ145" s="35"/>
      <c r="AK145" s="35"/>
      <c r="AL145" s="35"/>
      <c r="AM145" s="35"/>
    </row>
    <row r="146" spans="1:39" s="19" customFormat="1" x14ac:dyDescent="0.2">
      <c r="A146" s="80"/>
      <c r="B146" s="150"/>
      <c r="C146" s="151"/>
      <c r="D146" s="115"/>
      <c r="E146" s="116"/>
      <c r="F146" s="116"/>
      <c r="G146" s="117"/>
      <c r="H146" s="118"/>
      <c r="I146" s="119"/>
      <c r="J146" s="119"/>
      <c r="K146" s="119"/>
      <c r="L146" s="534"/>
      <c r="M146" s="120"/>
      <c r="N146" s="121"/>
      <c r="O146" s="116"/>
      <c r="P146" s="122"/>
      <c r="Q146" s="224"/>
      <c r="R146" s="124"/>
      <c r="S146" s="549"/>
      <c r="T146" s="125"/>
      <c r="U146" s="116"/>
      <c r="V146" s="124"/>
      <c r="W146" s="119"/>
      <c r="X146" s="119"/>
      <c r="Y146" s="119"/>
      <c r="Z146" s="119"/>
      <c r="AA146" s="119"/>
      <c r="AB146" s="125"/>
      <c r="AC146" s="116"/>
      <c r="AD146" s="116"/>
      <c r="AE146" s="153"/>
      <c r="AF146" s="328"/>
      <c r="AH146" s="35"/>
      <c r="AI146" s="35"/>
      <c r="AJ146" s="35"/>
      <c r="AK146" s="35"/>
      <c r="AL146" s="35"/>
      <c r="AM146" s="35"/>
    </row>
    <row r="147" spans="1:39" s="19" customFormat="1" ht="11.25" x14ac:dyDescent="0.2">
      <c r="A147" s="80" t="s">
        <v>141</v>
      </c>
      <c r="B147" s="150"/>
      <c r="C147" s="151"/>
      <c r="D147" s="115"/>
      <c r="E147" s="116"/>
      <c r="F147" s="116"/>
      <c r="G147" s="117"/>
      <c r="H147" s="118"/>
      <c r="I147" s="119"/>
      <c r="J147" s="119"/>
      <c r="K147" s="119"/>
      <c r="L147" s="534"/>
      <c r="M147" s="120"/>
      <c r="N147" s="121"/>
      <c r="O147" s="507" t="s">
        <v>359</v>
      </c>
      <c r="P147" s="122"/>
      <c r="Q147" s="123" t="s">
        <v>359</v>
      </c>
      <c r="R147" s="124"/>
      <c r="S147" s="549"/>
      <c r="T147" s="125"/>
      <c r="U147" s="116"/>
      <c r="V147" s="124"/>
      <c r="W147" s="119"/>
      <c r="X147" s="119"/>
      <c r="Y147" s="119"/>
      <c r="Z147" s="119"/>
      <c r="AA147" s="119"/>
      <c r="AB147" s="125"/>
      <c r="AC147" s="116"/>
      <c r="AD147" s="116"/>
      <c r="AE147" s="153"/>
      <c r="AF147" s="327"/>
      <c r="AH147" s="35"/>
      <c r="AI147" s="35"/>
      <c r="AJ147" s="35"/>
      <c r="AK147" s="35"/>
      <c r="AL147" s="35"/>
      <c r="AM147" s="35"/>
    </row>
    <row r="148" spans="1:39" s="19" customFormat="1" x14ac:dyDescent="0.2">
      <c r="A148" s="80"/>
      <c r="B148" s="150"/>
      <c r="C148" s="151"/>
      <c r="D148" s="115"/>
      <c r="E148" s="116"/>
      <c r="F148" s="116"/>
      <c r="G148" s="117"/>
      <c r="H148" s="118"/>
      <c r="I148" s="119"/>
      <c r="J148" s="119"/>
      <c r="K148" s="119"/>
      <c r="L148" s="534"/>
      <c r="M148" s="120"/>
      <c r="N148" s="121"/>
      <c r="O148" s="116"/>
      <c r="P148" s="122"/>
      <c r="Q148" s="123"/>
      <c r="R148" s="124"/>
      <c r="S148" s="549"/>
      <c r="T148" s="125"/>
      <c r="U148" s="116"/>
      <c r="V148" s="124"/>
      <c r="W148" s="119"/>
      <c r="X148" s="119"/>
      <c r="Y148" s="119"/>
      <c r="Z148" s="119"/>
      <c r="AA148" s="119"/>
      <c r="AB148" s="125"/>
      <c r="AC148" s="116"/>
      <c r="AD148" s="116"/>
      <c r="AE148" s="153"/>
      <c r="AF148" s="328"/>
      <c r="AH148" s="35"/>
      <c r="AI148" s="35"/>
      <c r="AJ148" s="35"/>
      <c r="AK148" s="35"/>
      <c r="AL148" s="35"/>
      <c r="AM148" s="35"/>
    </row>
    <row r="149" spans="1:39" x14ac:dyDescent="0.2">
      <c r="A149" s="38" t="s">
        <v>142</v>
      </c>
      <c r="B149" s="20"/>
      <c r="C149" s="10"/>
      <c r="D149" s="673"/>
      <c r="E149" s="674"/>
      <c r="F149" s="674"/>
      <c r="G149" s="675"/>
      <c r="H149" s="676"/>
      <c r="I149" s="677"/>
      <c r="J149" s="677"/>
      <c r="K149" s="677"/>
      <c r="L149" s="678"/>
      <c r="M149" s="679"/>
      <c r="N149" s="674"/>
      <c r="O149" s="674"/>
      <c r="P149" s="700"/>
      <c r="Q149" s="668"/>
      <c r="R149" s="681"/>
      <c r="S149" s="682"/>
      <c r="T149" s="683"/>
      <c r="U149" s="674"/>
      <c r="V149" s="681"/>
      <c r="W149" s="677"/>
      <c r="X149" s="677"/>
      <c r="Y149" s="677"/>
      <c r="Z149" s="677"/>
      <c r="AA149" s="677"/>
      <c r="AB149" s="683"/>
      <c r="AC149" s="674"/>
      <c r="AD149" s="674"/>
      <c r="AE149" s="684"/>
      <c r="AF149" s="685"/>
      <c r="AH149" s="31"/>
      <c r="AI149" s="30"/>
      <c r="AJ149" s="30"/>
      <c r="AK149" s="30"/>
      <c r="AL149" s="30"/>
      <c r="AM149" s="30"/>
    </row>
    <row r="150" spans="1:39" s="19" customFormat="1" ht="11.25" x14ac:dyDescent="0.2">
      <c r="A150" s="225" t="s">
        <v>143</v>
      </c>
      <c r="B150" s="150"/>
      <c r="C150" s="226"/>
      <c r="D150" s="529"/>
      <c r="E150" s="116"/>
      <c r="F150" s="529" t="s">
        <v>360</v>
      </c>
      <c r="G150" s="117"/>
      <c r="H150" s="118"/>
      <c r="I150" s="119"/>
      <c r="J150" s="119"/>
      <c r="K150" s="119"/>
      <c r="L150" s="534"/>
      <c r="M150" s="120"/>
      <c r="N150" s="121"/>
      <c r="O150" s="529" t="s">
        <v>360</v>
      </c>
      <c r="P150" s="529" t="s">
        <v>360</v>
      </c>
      <c r="Q150" s="123"/>
      <c r="R150" s="124"/>
      <c r="S150" s="666" t="s">
        <v>325</v>
      </c>
      <c r="T150" s="125"/>
      <c r="U150" s="116"/>
      <c r="V150" s="124"/>
      <c r="W150" s="119"/>
      <c r="X150" s="119"/>
      <c r="Y150" s="119"/>
      <c r="Z150" s="119"/>
      <c r="AA150" s="119"/>
      <c r="AB150" s="125"/>
      <c r="AC150" s="116"/>
      <c r="AD150" s="116"/>
      <c r="AE150" s="153"/>
      <c r="AF150" s="327"/>
      <c r="AH150" s="35"/>
      <c r="AI150" s="35"/>
      <c r="AJ150" s="35"/>
      <c r="AK150" s="35"/>
      <c r="AL150" s="35"/>
      <c r="AM150" s="35"/>
    </row>
    <row r="151" spans="1:39" s="19" customFormat="1" ht="11.25" x14ac:dyDescent="0.2">
      <c r="A151" s="225" t="s">
        <v>144</v>
      </c>
      <c r="B151" s="150"/>
      <c r="C151" s="226"/>
      <c r="D151" s="529" t="s">
        <v>361</v>
      </c>
      <c r="E151" s="116"/>
      <c r="F151" s="529" t="s">
        <v>361</v>
      </c>
      <c r="G151" s="117"/>
      <c r="H151" s="118"/>
      <c r="I151" s="119"/>
      <c r="J151" s="119"/>
      <c r="K151" s="660" t="s">
        <v>324</v>
      </c>
      <c r="L151" s="534"/>
      <c r="M151" s="120"/>
      <c r="N151" s="121"/>
      <c r="O151" s="529" t="s">
        <v>361</v>
      </c>
      <c r="P151" s="529" t="s">
        <v>361</v>
      </c>
      <c r="Q151" s="123"/>
      <c r="R151" s="124"/>
      <c r="S151" s="666" t="s">
        <v>325</v>
      </c>
      <c r="T151" s="125"/>
      <c r="U151" s="116"/>
      <c r="V151" s="124"/>
      <c r="W151" s="119"/>
      <c r="X151" s="119"/>
      <c r="Y151" s="119"/>
      <c r="Z151" s="119"/>
      <c r="AA151" s="119"/>
      <c r="AB151" s="125"/>
      <c r="AC151" s="116"/>
      <c r="AD151" s="116"/>
      <c r="AE151" s="153"/>
      <c r="AF151" s="327"/>
      <c r="AH151" s="35"/>
      <c r="AI151" s="35"/>
      <c r="AJ151" s="35"/>
      <c r="AK151" s="35"/>
      <c r="AL151" s="35"/>
      <c r="AM151" s="35"/>
    </row>
    <row r="152" spans="1:39" x14ac:dyDescent="0.2">
      <c r="A152" s="225"/>
      <c r="B152" s="150"/>
      <c r="C152" s="227"/>
      <c r="D152" s="530"/>
      <c r="E152" s="116"/>
      <c r="F152" s="116"/>
      <c r="G152" s="117"/>
      <c r="H152" s="118"/>
      <c r="I152" s="119"/>
      <c r="J152" s="119"/>
      <c r="K152" s="119"/>
      <c r="L152" s="534"/>
      <c r="M152" s="120"/>
      <c r="N152" s="121"/>
      <c r="O152" s="116"/>
      <c r="P152" s="122"/>
      <c r="Q152" s="123"/>
      <c r="R152" s="124"/>
      <c r="S152" s="549"/>
      <c r="T152" s="125"/>
      <c r="U152" s="116"/>
      <c r="V152" s="124"/>
      <c r="W152" s="119"/>
      <c r="X152" s="119"/>
      <c r="Y152" s="119"/>
      <c r="Z152" s="119"/>
      <c r="AA152" s="119"/>
      <c r="AB152" s="125"/>
      <c r="AC152" s="116"/>
      <c r="AD152" s="116"/>
      <c r="AE152" s="153"/>
      <c r="AF152" s="328"/>
      <c r="AH152" s="30"/>
      <c r="AI152" s="30"/>
      <c r="AJ152" s="30"/>
      <c r="AK152" s="30"/>
      <c r="AL152" s="30"/>
      <c r="AM152" s="30"/>
    </row>
    <row r="153" spans="1:39" x14ac:dyDescent="0.2">
      <c r="A153" s="38" t="s">
        <v>145</v>
      </c>
      <c r="B153" s="20"/>
      <c r="C153" s="10"/>
      <c r="D153" s="767"/>
      <c r="E153" s="674"/>
      <c r="F153" s="674"/>
      <c r="G153" s="675"/>
      <c r="H153" s="676"/>
      <c r="I153" s="677"/>
      <c r="J153" s="677"/>
      <c r="K153" s="677"/>
      <c r="L153" s="678"/>
      <c r="M153" s="679"/>
      <c r="N153" s="674"/>
      <c r="O153" s="674"/>
      <c r="P153" s="700"/>
      <c r="Q153" s="668"/>
      <c r="R153" s="681"/>
      <c r="S153" s="682"/>
      <c r="T153" s="683"/>
      <c r="U153" s="674"/>
      <c r="V153" s="681"/>
      <c r="W153" s="677"/>
      <c r="X153" s="677"/>
      <c r="Y153" s="677"/>
      <c r="Z153" s="677"/>
      <c r="AA153" s="677"/>
      <c r="AB153" s="683"/>
      <c r="AC153" s="674"/>
      <c r="AD153" s="674"/>
      <c r="AE153" s="684"/>
      <c r="AF153" s="685"/>
      <c r="AH153" s="31"/>
      <c r="AI153" s="30"/>
      <c r="AJ153" s="30"/>
      <c r="AK153" s="30"/>
      <c r="AL153" s="30"/>
      <c r="AM153" s="30"/>
    </row>
    <row r="154" spans="1:39" s="19" customFormat="1" ht="11.25" x14ac:dyDescent="0.2">
      <c r="A154" s="225" t="s">
        <v>146</v>
      </c>
      <c r="B154" s="150"/>
      <c r="C154" s="226"/>
      <c r="D154" s="529"/>
      <c r="E154" s="116"/>
      <c r="F154" s="529" t="s">
        <v>360</v>
      </c>
      <c r="G154" s="117"/>
      <c r="H154" s="118"/>
      <c r="I154" s="119"/>
      <c r="J154" s="119"/>
      <c r="K154" s="119"/>
      <c r="L154" s="534"/>
      <c r="M154" s="120"/>
      <c r="N154" s="121"/>
      <c r="O154" s="529" t="s">
        <v>360</v>
      </c>
      <c r="P154" s="529" t="s">
        <v>360</v>
      </c>
      <c r="Q154" s="123"/>
      <c r="R154" s="124"/>
      <c r="S154" s="666" t="s">
        <v>325</v>
      </c>
      <c r="T154" s="125"/>
      <c r="U154" s="116"/>
      <c r="V154" s="124"/>
      <c r="W154" s="119"/>
      <c r="X154" s="119"/>
      <c r="Y154" s="119"/>
      <c r="Z154" s="119"/>
      <c r="AA154" s="119"/>
      <c r="AB154" s="125"/>
      <c r="AC154" s="116"/>
      <c r="AD154" s="116"/>
      <c r="AE154" s="153"/>
      <c r="AF154" s="327"/>
      <c r="AH154" s="35"/>
      <c r="AI154" s="35"/>
      <c r="AJ154" s="35"/>
      <c r="AK154" s="35"/>
      <c r="AL154" s="35"/>
      <c r="AM154" s="35"/>
    </row>
    <row r="155" spans="1:39" s="19" customFormat="1" ht="11.25" x14ac:dyDescent="0.2">
      <c r="A155" s="225" t="s">
        <v>147</v>
      </c>
      <c r="B155" s="150"/>
      <c r="C155" s="226"/>
      <c r="D155" s="529" t="s">
        <v>361</v>
      </c>
      <c r="E155" s="116"/>
      <c r="F155" s="529" t="s">
        <v>361</v>
      </c>
      <c r="G155" s="117"/>
      <c r="H155" s="118"/>
      <c r="I155" s="119"/>
      <c r="J155" s="119"/>
      <c r="K155" s="660" t="s">
        <v>324</v>
      </c>
      <c r="L155" s="534"/>
      <c r="M155" s="120"/>
      <c r="N155" s="121"/>
      <c r="O155" s="529" t="s">
        <v>361</v>
      </c>
      <c r="P155" s="529" t="s">
        <v>361</v>
      </c>
      <c r="Q155" s="123"/>
      <c r="R155" s="124"/>
      <c r="S155" s="666" t="s">
        <v>325</v>
      </c>
      <c r="T155" s="125"/>
      <c r="U155" s="116"/>
      <c r="V155" s="124"/>
      <c r="W155" s="119"/>
      <c r="X155" s="119"/>
      <c r="Y155" s="119"/>
      <c r="Z155" s="119"/>
      <c r="AA155" s="119"/>
      <c r="AB155" s="125"/>
      <c r="AC155" s="116"/>
      <c r="AD155" s="116"/>
      <c r="AE155" s="153"/>
      <c r="AF155" s="327"/>
      <c r="AH155" s="35"/>
      <c r="AI155" s="35"/>
      <c r="AJ155" s="35"/>
      <c r="AK155" s="35"/>
      <c r="AL155" s="35"/>
      <c r="AM155" s="35"/>
    </row>
    <row r="156" spans="1:39" ht="13.5" thickBot="1" x14ac:dyDescent="0.25">
      <c r="A156" s="113"/>
      <c r="B156" s="150"/>
      <c r="C156" s="151"/>
      <c r="D156" s="115"/>
      <c r="E156" s="116"/>
      <c r="F156" s="116"/>
      <c r="G156" s="117"/>
      <c r="H156" s="118"/>
      <c r="I156" s="119"/>
      <c r="J156" s="119"/>
      <c r="K156" s="119"/>
      <c r="L156" s="534"/>
      <c r="M156" s="120"/>
      <c r="N156" s="121"/>
      <c r="O156" s="116"/>
      <c r="P156" s="122"/>
      <c r="Q156" s="702"/>
      <c r="R156" s="155"/>
      <c r="S156" s="552"/>
      <c r="T156" s="156"/>
      <c r="U156" s="703"/>
      <c r="V156" s="155"/>
      <c r="W156" s="157"/>
      <c r="X156" s="157"/>
      <c r="Y156" s="157"/>
      <c r="Z156" s="157"/>
      <c r="AA156" s="157"/>
      <c r="AB156" s="156"/>
      <c r="AC156" s="703"/>
      <c r="AD156" s="703"/>
      <c r="AE156" s="193"/>
      <c r="AF156" s="332"/>
      <c r="AH156" s="30"/>
      <c r="AI156" s="30"/>
      <c r="AJ156" s="30"/>
      <c r="AK156" s="30"/>
      <c r="AL156" s="30"/>
      <c r="AM156" s="30"/>
    </row>
    <row r="157" spans="1:39" s="18" customFormat="1" ht="19.5" thickTop="1" thickBot="1" x14ac:dyDescent="0.3">
      <c r="A157" s="39" t="s">
        <v>106</v>
      </c>
      <c r="B157" s="12"/>
      <c r="C157" s="13"/>
      <c r="D157" s="714"/>
      <c r="E157" s="715"/>
      <c r="F157" s="715"/>
      <c r="G157" s="716"/>
      <c r="H157" s="717"/>
      <c r="I157" s="718"/>
      <c r="J157" s="718"/>
      <c r="K157" s="718"/>
      <c r="L157" s="719"/>
      <c r="M157" s="720"/>
      <c r="N157" s="715"/>
      <c r="O157" s="715"/>
      <c r="P157" s="721"/>
      <c r="Q157" s="722"/>
      <c r="R157" s="723"/>
      <c r="S157" s="724"/>
      <c r="T157" s="725"/>
      <c r="U157" s="715"/>
      <c r="V157" s="723"/>
      <c r="W157" s="718"/>
      <c r="X157" s="718"/>
      <c r="Y157" s="718"/>
      <c r="Z157" s="718"/>
      <c r="AA157" s="718"/>
      <c r="AB157" s="725"/>
      <c r="AC157" s="715"/>
      <c r="AD157" s="715"/>
      <c r="AE157" s="726"/>
      <c r="AF157" s="727"/>
      <c r="AH157" s="34"/>
      <c r="AI157" s="34"/>
      <c r="AJ157" s="34"/>
      <c r="AK157" s="34"/>
      <c r="AL157" s="34"/>
      <c r="AM157" s="34"/>
    </row>
    <row r="158" spans="1:39" ht="13.5" thickTop="1" x14ac:dyDescent="0.2">
      <c r="A158" s="164"/>
      <c r="B158" s="228"/>
      <c r="C158" s="229"/>
      <c r="D158" s="768"/>
      <c r="E158" s="168"/>
      <c r="F158" s="176"/>
      <c r="G158" s="769"/>
      <c r="H158" s="770"/>
      <c r="I158" s="177"/>
      <c r="J158" s="177"/>
      <c r="K158" s="177"/>
      <c r="L158" s="771"/>
      <c r="M158" s="772"/>
      <c r="N158" s="62"/>
      <c r="O158" s="176"/>
      <c r="P158" s="773"/>
      <c r="Q158" s="173"/>
      <c r="R158" s="174"/>
      <c r="S158" s="554"/>
      <c r="T158" s="175"/>
      <c r="U158" s="176"/>
      <c r="V158" s="174"/>
      <c r="W158" s="177"/>
      <c r="X158" s="177"/>
      <c r="Y158" s="177"/>
      <c r="Z158" s="177"/>
      <c r="AA158" s="177"/>
      <c r="AB158" s="175"/>
      <c r="AC158" s="176"/>
      <c r="AD158" s="176"/>
      <c r="AE158" s="178"/>
      <c r="AF158" s="728"/>
      <c r="AH158" s="30"/>
      <c r="AI158" s="30"/>
      <c r="AJ158" s="30"/>
      <c r="AK158" s="30"/>
      <c r="AL158" s="30"/>
      <c r="AM158" s="30"/>
    </row>
    <row r="159" spans="1:39" ht="18" x14ac:dyDescent="0.25">
      <c r="A159" s="65" t="s">
        <v>148</v>
      </c>
      <c r="B159" s="88"/>
      <c r="C159" s="89"/>
      <c r="D159" s="774"/>
      <c r="E159" s="101"/>
      <c r="F159" s="109"/>
      <c r="G159" s="775"/>
      <c r="H159" s="776"/>
      <c r="I159" s="179"/>
      <c r="J159" s="179"/>
      <c r="K159" s="179"/>
      <c r="L159" s="777"/>
      <c r="M159" s="778"/>
      <c r="N159" s="77"/>
      <c r="O159" s="109"/>
      <c r="P159" s="779"/>
      <c r="Q159" s="106"/>
      <c r="R159" s="107"/>
      <c r="S159" s="547"/>
      <c r="T159" s="108"/>
      <c r="U159" s="109"/>
      <c r="V159" s="107"/>
      <c r="W159" s="179"/>
      <c r="X159" s="179"/>
      <c r="Y159" s="179"/>
      <c r="Z159" s="179"/>
      <c r="AA159" s="179"/>
      <c r="AB159" s="108"/>
      <c r="AC159" s="109"/>
      <c r="AD159" s="109"/>
      <c r="AE159" s="159"/>
      <c r="AF159" s="672"/>
      <c r="AH159" s="30"/>
      <c r="AI159" s="30"/>
      <c r="AJ159" s="30"/>
      <c r="AK159" s="30"/>
      <c r="AL159" s="30"/>
      <c r="AM159" s="30"/>
    </row>
    <row r="160" spans="1:39" x14ac:dyDescent="0.2">
      <c r="A160" s="180"/>
      <c r="B160" s="88"/>
      <c r="C160" s="89"/>
      <c r="D160" s="774"/>
      <c r="E160" s="101"/>
      <c r="F160" s="109"/>
      <c r="G160" s="775"/>
      <c r="H160" s="776"/>
      <c r="I160" s="179"/>
      <c r="J160" s="179"/>
      <c r="K160" s="179"/>
      <c r="L160" s="777"/>
      <c r="M160" s="778"/>
      <c r="N160" s="77"/>
      <c r="O160" s="109"/>
      <c r="P160" s="779"/>
      <c r="Q160" s="106"/>
      <c r="R160" s="107"/>
      <c r="S160" s="547"/>
      <c r="T160" s="108"/>
      <c r="U160" s="109"/>
      <c r="V160" s="107"/>
      <c r="W160" s="179"/>
      <c r="X160" s="179"/>
      <c r="Y160" s="179"/>
      <c r="Z160" s="179"/>
      <c r="AA160" s="179"/>
      <c r="AB160" s="108"/>
      <c r="AC160" s="109"/>
      <c r="AD160" s="109"/>
      <c r="AE160" s="159"/>
      <c r="AF160" s="672"/>
      <c r="AH160" s="30"/>
      <c r="AI160" s="30"/>
      <c r="AJ160" s="30"/>
      <c r="AK160" s="30"/>
      <c r="AL160" s="30"/>
      <c r="AM160" s="30"/>
    </row>
    <row r="161" spans="1:39" x14ac:dyDescent="0.2">
      <c r="A161" s="38" t="s">
        <v>149</v>
      </c>
      <c r="B161" s="3"/>
      <c r="C161" s="10"/>
      <c r="D161" s="673"/>
      <c r="E161" s="674"/>
      <c r="F161" s="674"/>
      <c r="G161" s="675"/>
      <c r="H161" s="676"/>
      <c r="I161" s="677"/>
      <c r="J161" s="677"/>
      <c r="K161" s="677"/>
      <c r="L161" s="678"/>
      <c r="M161" s="679"/>
      <c r="N161" s="674"/>
      <c r="O161" s="674"/>
      <c r="P161" s="700"/>
      <c r="Q161" s="668"/>
      <c r="R161" s="681"/>
      <c r="S161" s="682"/>
      <c r="T161" s="683"/>
      <c r="U161" s="674"/>
      <c r="V161" s="681"/>
      <c r="W161" s="677"/>
      <c r="X161" s="677"/>
      <c r="Y161" s="677"/>
      <c r="Z161" s="677"/>
      <c r="AA161" s="677"/>
      <c r="AB161" s="683"/>
      <c r="AC161" s="674"/>
      <c r="AD161" s="674"/>
      <c r="AE161" s="684"/>
      <c r="AF161" s="685"/>
      <c r="AH161" s="31"/>
      <c r="AI161" s="30"/>
      <c r="AJ161" s="30"/>
      <c r="AK161" s="30"/>
      <c r="AL161" s="30"/>
      <c r="AM161" s="30"/>
    </row>
    <row r="162" spans="1:39" s="21" customFormat="1" ht="11.25" x14ac:dyDescent="0.2">
      <c r="A162" s="225" t="s">
        <v>150</v>
      </c>
      <c r="B162" s="248"/>
      <c r="C162" s="226"/>
      <c r="D162" s="115"/>
      <c r="E162" s="192" t="s">
        <v>362</v>
      </c>
      <c r="F162" s="192" t="s">
        <v>362</v>
      </c>
      <c r="G162" s="117"/>
      <c r="H162" s="118"/>
      <c r="I162" s="119"/>
      <c r="J162" s="119"/>
      <c r="K162" s="119"/>
      <c r="L162" s="534"/>
      <c r="M162" s="534" t="s">
        <v>362</v>
      </c>
      <c r="N162" s="121"/>
      <c r="O162" s="192" t="s">
        <v>362</v>
      </c>
      <c r="P162" s="122"/>
      <c r="Q162" s="665" t="s">
        <v>363</v>
      </c>
      <c r="R162" s="124"/>
      <c r="S162" s="549"/>
      <c r="T162" s="525" t="s">
        <v>364</v>
      </c>
      <c r="U162" s="116"/>
      <c r="V162" s="124"/>
      <c r="W162" s="119"/>
      <c r="X162" s="119"/>
      <c r="Y162" s="119"/>
      <c r="Z162" s="119"/>
      <c r="AA162" s="525" t="s">
        <v>365</v>
      </c>
      <c r="AB162" s="525" t="s">
        <v>365</v>
      </c>
      <c r="AC162" s="116"/>
      <c r="AD162" s="507" t="s">
        <v>366</v>
      </c>
      <c r="AE162" s="153"/>
      <c r="AF162" s="327"/>
      <c r="AH162" s="35"/>
      <c r="AI162" s="35"/>
      <c r="AJ162" s="35"/>
      <c r="AK162" s="35"/>
      <c r="AL162" s="35"/>
      <c r="AM162" s="35"/>
    </row>
    <row r="163" spans="1:39" s="21" customFormat="1" ht="11.25" x14ac:dyDescent="0.2">
      <c r="A163" s="225" t="s">
        <v>151</v>
      </c>
      <c r="B163" s="248"/>
      <c r="C163" s="226"/>
      <c r="D163" s="115"/>
      <c r="E163" s="192" t="s">
        <v>362</v>
      </c>
      <c r="F163" s="192" t="s">
        <v>362</v>
      </c>
      <c r="G163" s="117"/>
      <c r="H163" s="118"/>
      <c r="I163" s="119"/>
      <c r="J163" s="119"/>
      <c r="K163" s="119"/>
      <c r="L163" s="534"/>
      <c r="M163" s="534" t="s">
        <v>362</v>
      </c>
      <c r="N163" s="121"/>
      <c r="O163" s="192" t="s">
        <v>362</v>
      </c>
      <c r="P163" s="122"/>
      <c r="Q163" s="665" t="s">
        <v>363</v>
      </c>
      <c r="R163" s="124"/>
      <c r="S163" s="549"/>
      <c r="T163" s="125"/>
      <c r="U163" s="116"/>
      <c r="V163" s="124"/>
      <c r="W163" s="119"/>
      <c r="X163" s="119"/>
      <c r="Y163" s="119"/>
      <c r="Z163" s="119"/>
      <c r="AA163" s="119"/>
      <c r="AB163" s="125"/>
      <c r="AC163" s="116"/>
      <c r="AD163" s="507" t="s">
        <v>366</v>
      </c>
      <c r="AE163" s="153"/>
      <c r="AF163" s="327"/>
      <c r="AH163" s="35"/>
      <c r="AI163" s="35"/>
      <c r="AJ163" s="35"/>
      <c r="AK163" s="35"/>
      <c r="AL163" s="35"/>
      <c r="AM163" s="35"/>
    </row>
    <row r="164" spans="1:39" s="21" customFormat="1" ht="11.25" x14ac:dyDescent="0.2">
      <c r="A164" s="225" t="s">
        <v>152</v>
      </c>
      <c r="B164" s="248"/>
      <c r="C164" s="226"/>
      <c r="D164" s="192" t="s">
        <v>362</v>
      </c>
      <c r="E164" s="192" t="s">
        <v>362</v>
      </c>
      <c r="F164" s="192" t="s">
        <v>362</v>
      </c>
      <c r="G164" s="117"/>
      <c r="H164" s="118"/>
      <c r="I164" s="119"/>
      <c r="J164" s="119"/>
      <c r="K164" s="119"/>
      <c r="L164" s="534"/>
      <c r="M164" s="534" t="s">
        <v>362</v>
      </c>
      <c r="N164" s="121"/>
      <c r="O164" s="192" t="s">
        <v>362</v>
      </c>
      <c r="P164" s="122"/>
      <c r="Q164" s="665" t="s">
        <v>363</v>
      </c>
      <c r="R164" s="124"/>
      <c r="S164" s="549"/>
      <c r="T164" s="525" t="s">
        <v>364</v>
      </c>
      <c r="U164" s="116"/>
      <c r="V164" s="124"/>
      <c r="W164" s="119"/>
      <c r="X164" s="119"/>
      <c r="Y164" s="119"/>
      <c r="Z164" s="119"/>
      <c r="AA164" s="119"/>
      <c r="AB164" s="525" t="s">
        <v>365</v>
      </c>
      <c r="AC164" s="116"/>
      <c r="AD164" s="507" t="s">
        <v>366</v>
      </c>
      <c r="AE164" s="153"/>
      <c r="AF164" s="327"/>
      <c r="AH164" s="35"/>
      <c r="AI164" s="35"/>
      <c r="AJ164" s="35"/>
      <c r="AK164" s="35"/>
      <c r="AL164" s="35"/>
      <c r="AM164" s="35"/>
    </row>
    <row r="165" spans="1:39" s="21" customFormat="1" ht="11.25" x14ac:dyDescent="0.2">
      <c r="A165" s="225" t="s">
        <v>153</v>
      </c>
      <c r="B165" s="248"/>
      <c r="C165" s="226"/>
      <c r="D165" s="115"/>
      <c r="E165" s="192" t="s">
        <v>362</v>
      </c>
      <c r="F165" s="192" t="s">
        <v>362</v>
      </c>
      <c r="G165" s="117"/>
      <c r="H165" s="118"/>
      <c r="I165" s="119"/>
      <c r="J165" s="119"/>
      <c r="K165" s="119"/>
      <c r="L165" s="534"/>
      <c r="M165" s="534" t="s">
        <v>362</v>
      </c>
      <c r="N165" s="121"/>
      <c r="O165" s="192" t="s">
        <v>362</v>
      </c>
      <c r="P165" s="122"/>
      <c r="Q165" s="665" t="s">
        <v>363</v>
      </c>
      <c r="R165" s="124"/>
      <c r="S165" s="549"/>
      <c r="T165" s="525" t="s">
        <v>364</v>
      </c>
      <c r="U165" s="116"/>
      <c r="V165" s="124"/>
      <c r="W165" s="119"/>
      <c r="X165" s="119"/>
      <c r="Y165" s="119"/>
      <c r="Z165" s="119"/>
      <c r="AA165" s="526" t="s">
        <v>365</v>
      </c>
      <c r="AB165" s="525" t="s">
        <v>365</v>
      </c>
      <c r="AC165" s="116"/>
      <c r="AD165" s="507" t="s">
        <v>366</v>
      </c>
      <c r="AE165" s="153"/>
      <c r="AF165" s="327"/>
      <c r="AH165" s="35"/>
      <c r="AI165" s="35"/>
      <c r="AJ165" s="35"/>
      <c r="AK165" s="35"/>
      <c r="AL165" s="35"/>
      <c r="AM165" s="35"/>
    </row>
    <row r="166" spans="1:39" s="21" customFormat="1" ht="11.25" x14ac:dyDescent="0.2">
      <c r="A166" s="225" t="s">
        <v>154</v>
      </c>
      <c r="B166" s="248"/>
      <c r="C166" s="226"/>
      <c r="D166" s="115"/>
      <c r="E166" s="116"/>
      <c r="F166" s="192" t="s">
        <v>362</v>
      </c>
      <c r="G166" s="117"/>
      <c r="H166" s="118"/>
      <c r="I166" s="119"/>
      <c r="J166" s="119"/>
      <c r="K166" s="119"/>
      <c r="L166" s="534"/>
      <c r="M166" s="534" t="s">
        <v>362</v>
      </c>
      <c r="N166" s="121"/>
      <c r="O166" s="192" t="s">
        <v>362</v>
      </c>
      <c r="P166" s="122"/>
      <c r="Q166" s="123"/>
      <c r="R166" s="124"/>
      <c r="S166" s="549"/>
      <c r="T166" s="125"/>
      <c r="U166" s="116"/>
      <c r="V166" s="124"/>
      <c r="W166" s="119"/>
      <c r="X166" s="119"/>
      <c r="Y166" s="119"/>
      <c r="Z166" s="119"/>
      <c r="AA166" s="119"/>
      <c r="AB166" s="525" t="s">
        <v>365</v>
      </c>
      <c r="AC166" s="116"/>
      <c r="AD166" s="507" t="s">
        <v>367</v>
      </c>
      <c r="AE166" s="153"/>
      <c r="AF166" s="327"/>
      <c r="AH166" s="35"/>
      <c r="AI166" s="35"/>
      <c r="AJ166" s="35"/>
      <c r="AK166" s="35"/>
      <c r="AL166" s="35"/>
      <c r="AM166" s="35"/>
    </row>
    <row r="167" spans="1:39" x14ac:dyDescent="0.2">
      <c r="A167" s="249"/>
      <c r="B167" s="88"/>
      <c r="C167" s="89"/>
      <c r="D167" s="780"/>
      <c r="E167" s="703"/>
      <c r="F167" s="703"/>
      <c r="G167" s="736"/>
      <c r="H167" s="781"/>
      <c r="I167" s="157"/>
      <c r="J167" s="157"/>
      <c r="K167" s="157"/>
      <c r="L167" s="782"/>
      <c r="M167" s="783"/>
      <c r="N167" s="687"/>
      <c r="O167" s="703"/>
      <c r="P167" s="701"/>
      <c r="Q167" s="702"/>
      <c r="R167" s="155"/>
      <c r="S167" s="552"/>
      <c r="T167" s="156"/>
      <c r="U167" s="703"/>
      <c r="V167" s="155"/>
      <c r="W167" s="157"/>
      <c r="X167" s="157"/>
      <c r="Y167" s="157"/>
      <c r="Z167" s="157"/>
      <c r="AA167" s="157"/>
      <c r="AB167" s="156"/>
      <c r="AC167" s="703"/>
      <c r="AD167" s="703"/>
      <c r="AE167" s="193"/>
      <c r="AF167" s="328"/>
      <c r="AH167" s="30"/>
      <c r="AI167" s="30"/>
      <c r="AJ167" s="30"/>
      <c r="AK167" s="30"/>
      <c r="AL167" s="30"/>
      <c r="AM167" s="30"/>
    </row>
    <row r="168" spans="1:39" x14ac:dyDescent="0.2">
      <c r="A168" s="38" t="s">
        <v>155</v>
      </c>
      <c r="B168" s="3"/>
      <c r="C168" s="10"/>
      <c r="D168" s="704"/>
      <c r="E168" s="674"/>
      <c r="F168" s="674"/>
      <c r="G168" s="675"/>
      <c r="H168" s="676"/>
      <c r="I168" s="677"/>
      <c r="J168" s="677"/>
      <c r="K168" s="677"/>
      <c r="L168" s="678"/>
      <c r="M168" s="679"/>
      <c r="N168" s="674"/>
      <c r="O168" s="674"/>
      <c r="P168" s="700"/>
      <c r="Q168" s="668"/>
      <c r="R168" s="681"/>
      <c r="S168" s="682"/>
      <c r="T168" s="683"/>
      <c r="U168" s="674"/>
      <c r="V168" s="681"/>
      <c r="W168" s="677"/>
      <c r="X168" s="677"/>
      <c r="Y168" s="677"/>
      <c r="Z168" s="677"/>
      <c r="AA168" s="677"/>
      <c r="AB168" s="683"/>
      <c r="AC168" s="674"/>
      <c r="AD168" s="674"/>
      <c r="AE168" s="684"/>
      <c r="AF168" s="685"/>
      <c r="AH168" s="31"/>
      <c r="AI168" s="30"/>
      <c r="AJ168" s="30"/>
      <c r="AK168" s="30"/>
      <c r="AL168" s="30"/>
      <c r="AM168" s="30"/>
    </row>
    <row r="169" spans="1:39" s="21" customFormat="1" ht="11.25" x14ac:dyDescent="0.2">
      <c r="A169" s="225" t="s">
        <v>150</v>
      </c>
      <c r="B169" s="248"/>
      <c r="C169" s="226"/>
      <c r="D169" s="115"/>
      <c r="E169" s="116"/>
      <c r="F169" s="116"/>
      <c r="G169" s="117"/>
      <c r="H169" s="118"/>
      <c r="I169" s="119"/>
      <c r="J169" s="119"/>
      <c r="K169" s="119"/>
      <c r="L169" s="534"/>
      <c r="M169" s="120"/>
      <c r="N169" s="121"/>
      <c r="O169" s="116"/>
      <c r="P169" s="122"/>
      <c r="Q169" s="123"/>
      <c r="R169" s="124"/>
      <c r="S169" s="549"/>
      <c r="T169" s="125"/>
      <c r="U169" s="116"/>
      <c r="V169" s="124"/>
      <c r="W169" s="119"/>
      <c r="X169" s="119"/>
      <c r="Y169" s="119"/>
      <c r="Z169" s="119"/>
      <c r="AA169" s="119"/>
      <c r="AB169" s="125"/>
      <c r="AC169" s="116"/>
      <c r="AD169" s="507" t="s">
        <v>368</v>
      </c>
      <c r="AE169" s="153"/>
      <c r="AF169" s="327"/>
      <c r="AH169" s="35"/>
      <c r="AI169" s="35"/>
      <c r="AJ169" s="35"/>
      <c r="AK169" s="35"/>
      <c r="AL169" s="35"/>
      <c r="AM169" s="35"/>
    </row>
    <row r="170" spans="1:39" s="21" customFormat="1" ht="11.25" x14ac:dyDescent="0.2">
      <c r="A170" s="225" t="s">
        <v>151</v>
      </c>
      <c r="B170" s="248"/>
      <c r="C170" s="226"/>
      <c r="D170" s="115"/>
      <c r="E170" s="116"/>
      <c r="F170" s="116"/>
      <c r="G170" s="117"/>
      <c r="H170" s="118"/>
      <c r="I170" s="119"/>
      <c r="J170" s="119"/>
      <c r="K170" s="119"/>
      <c r="L170" s="534"/>
      <c r="M170" s="120"/>
      <c r="N170" s="121"/>
      <c r="O170" s="116"/>
      <c r="P170" s="122"/>
      <c r="Q170" s="123"/>
      <c r="R170" s="124"/>
      <c r="S170" s="549"/>
      <c r="T170" s="125"/>
      <c r="U170" s="116"/>
      <c r="V170" s="124"/>
      <c r="W170" s="119"/>
      <c r="X170" s="119"/>
      <c r="Y170" s="119"/>
      <c r="Z170" s="119"/>
      <c r="AA170" s="119"/>
      <c r="AB170" s="125"/>
      <c r="AC170" s="116"/>
      <c r="AD170" s="507" t="s">
        <v>368</v>
      </c>
      <c r="AE170" s="153"/>
      <c r="AF170" s="327"/>
      <c r="AH170" s="35"/>
      <c r="AI170" s="35"/>
      <c r="AJ170" s="35"/>
      <c r="AK170" s="35"/>
      <c r="AL170" s="35"/>
      <c r="AM170" s="35"/>
    </row>
    <row r="171" spans="1:39" s="21" customFormat="1" ht="11.25" x14ac:dyDescent="0.2">
      <c r="A171" s="225" t="s">
        <v>152</v>
      </c>
      <c r="B171" s="248"/>
      <c r="C171" s="226"/>
      <c r="D171" s="115"/>
      <c r="E171" s="116"/>
      <c r="F171" s="116"/>
      <c r="G171" s="117"/>
      <c r="H171" s="118"/>
      <c r="I171" s="119"/>
      <c r="J171" s="119"/>
      <c r="K171" s="119"/>
      <c r="L171" s="534"/>
      <c r="M171" s="120"/>
      <c r="N171" s="121"/>
      <c r="O171" s="116"/>
      <c r="P171" s="122"/>
      <c r="Q171" s="123"/>
      <c r="R171" s="124"/>
      <c r="S171" s="549"/>
      <c r="T171" s="125"/>
      <c r="U171" s="116"/>
      <c r="V171" s="124"/>
      <c r="W171" s="119"/>
      <c r="X171" s="119"/>
      <c r="Y171" s="119"/>
      <c r="Z171" s="119"/>
      <c r="AA171" s="119"/>
      <c r="AB171" s="125"/>
      <c r="AC171" s="116"/>
      <c r="AD171" s="507" t="s">
        <v>368</v>
      </c>
      <c r="AE171" s="153"/>
      <c r="AF171" s="327"/>
      <c r="AH171" s="35"/>
      <c r="AI171" s="35"/>
      <c r="AJ171" s="35"/>
      <c r="AK171" s="35"/>
      <c r="AL171" s="35"/>
      <c r="AM171" s="35"/>
    </row>
    <row r="172" spans="1:39" s="21" customFormat="1" ht="11.25" x14ac:dyDescent="0.2">
      <c r="A172" s="225" t="s">
        <v>153</v>
      </c>
      <c r="B172" s="248"/>
      <c r="C172" s="226"/>
      <c r="D172" s="115"/>
      <c r="E172" s="116"/>
      <c r="F172" s="116"/>
      <c r="G172" s="117"/>
      <c r="H172" s="118"/>
      <c r="I172" s="119"/>
      <c r="J172" s="119"/>
      <c r="K172" s="119"/>
      <c r="L172" s="534"/>
      <c r="M172" s="120"/>
      <c r="N172" s="121"/>
      <c r="O172" s="116"/>
      <c r="P172" s="122"/>
      <c r="Q172" s="123"/>
      <c r="R172" s="124"/>
      <c r="S172" s="549"/>
      <c r="T172" s="125"/>
      <c r="U172" s="116"/>
      <c r="V172" s="124"/>
      <c r="W172" s="119"/>
      <c r="X172" s="119"/>
      <c r="Y172" s="119"/>
      <c r="Z172" s="119"/>
      <c r="AA172" s="119"/>
      <c r="AB172" s="125"/>
      <c r="AC172" s="116"/>
      <c r="AD172" s="507" t="s">
        <v>368</v>
      </c>
      <c r="AE172" s="153"/>
      <c r="AF172" s="327"/>
      <c r="AH172" s="35"/>
      <c r="AI172" s="35"/>
      <c r="AJ172" s="35"/>
      <c r="AK172" s="35"/>
      <c r="AL172" s="35"/>
      <c r="AM172" s="35"/>
    </row>
    <row r="173" spans="1:39" s="21" customFormat="1" ht="11.25" x14ac:dyDescent="0.2">
      <c r="A173" s="225" t="s">
        <v>154</v>
      </c>
      <c r="B173" s="248"/>
      <c r="C173" s="226"/>
      <c r="D173" s="115"/>
      <c r="E173" s="116"/>
      <c r="F173" s="116"/>
      <c r="G173" s="117"/>
      <c r="H173" s="118"/>
      <c r="I173" s="119"/>
      <c r="J173" s="119"/>
      <c r="K173" s="119"/>
      <c r="L173" s="534"/>
      <c r="M173" s="120"/>
      <c r="N173" s="121"/>
      <c r="O173" s="116"/>
      <c r="P173" s="122"/>
      <c r="Q173" s="123"/>
      <c r="R173" s="124"/>
      <c r="S173" s="549"/>
      <c r="T173" s="125"/>
      <c r="U173" s="116"/>
      <c r="V173" s="124"/>
      <c r="W173" s="119"/>
      <c r="X173" s="119"/>
      <c r="Y173" s="119"/>
      <c r="Z173" s="119"/>
      <c r="AA173" s="119"/>
      <c r="AB173" s="125"/>
      <c r="AC173" s="116"/>
      <c r="AD173" s="507" t="s">
        <v>368</v>
      </c>
      <c r="AE173" s="153"/>
      <c r="AF173" s="327"/>
      <c r="AH173" s="35"/>
      <c r="AI173" s="35"/>
      <c r="AJ173" s="35"/>
      <c r="AK173" s="35"/>
      <c r="AL173" s="35"/>
      <c r="AM173" s="35"/>
    </row>
    <row r="174" spans="1:39" x14ac:dyDescent="0.2">
      <c r="A174" s="80"/>
      <c r="B174" s="88"/>
      <c r="C174" s="89"/>
      <c r="D174" s="780"/>
      <c r="E174" s="703"/>
      <c r="F174" s="703"/>
      <c r="G174" s="736"/>
      <c r="H174" s="781"/>
      <c r="I174" s="157"/>
      <c r="J174" s="157"/>
      <c r="K174" s="157"/>
      <c r="L174" s="782"/>
      <c r="M174" s="783"/>
      <c r="N174" s="687"/>
      <c r="O174" s="703"/>
      <c r="P174" s="701"/>
      <c r="Q174" s="702"/>
      <c r="R174" s="155"/>
      <c r="S174" s="552"/>
      <c r="T174" s="156"/>
      <c r="U174" s="703"/>
      <c r="V174" s="155"/>
      <c r="W174" s="157"/>
      <c r="X174" s="157"/>
      <c r="Y174" s="157"/>
      <c r="Z174" s="157"/>
      <c r="AA174" s="157"/>
      <c r="AB174" s="156"/>
      <c r="AC174" s="703"/>
      <c r="AD174" s="703"/>
      <c r="AE174" s="193"/>
      <c r="AF174" s="328"/>
      <c r="AH174" s="30"/>
      <c r="AI174" s="30"/>
      <c r="AJ174" s="30"/>
      <c r="AK174" s="30"/>
      <c r="AL174" s="30"/>
      <c r="AM174" s="30"/>
    </row>
    <row r="175" spans="1:39" x14ac:dyDescent="0.2">
      <c r="A175" s="38" t="s">
        <v>156</v>
      </c>
      <c r="B175" s="3"/>
      <c r="C175" s="10"/>
      <c r="D175" s="704"/>
      <c r="E175" s="712"/>
      <c r="F175" s="712"/>
      <c r="G175" s="705"/>
      <c r="H175" s="706"/>
      <c r="I175" s="707"/>
      <c r="J175" s="707"/>
      <c r="K175" s="707"/>
      <c r="L175" s="708"/>
      <c r="M175" s="709"/>
      <c r="N175" s="674"/>
      <c r="O175" s="712"/>
      <c r="P175" s="700"/>
      <c r="Q175" s="670"/>
      <c r="R175" s="710"/>
      <c r="S175" s="711"/>
      <c r="T175" s="669"/>
      <c r="U175" s="712"/>
      <c r="V175" s="710"/>
      <c r="W175" s="707"/>
      <c r="X175" s="707"/>
      <c r="Y175" s="707"/>
      <c r="Z175" s="707"/>
      <c r="AA175" s="707"/>
      <c r="AB175" s="669"/>
      <c r="AC175" s="712"/>
      <c r="AD175" s="662" t="s">
        <v>369</v>
      </c>
      <c r="AE175" s="713"/>
      <c r="AF175" s="685"/>
      <c r="AH175" s="30"/>
      <c r="AI175" s="30"/>
      <c r="AJ175" s="30"/>
      <c r="AK175" s="30"/>
      <c r="AL175" s="30"/>
      <c r="AM175" s="30"/>
    </row>
    <row r="176" spans="1:39" x14ac:dyDescent="0.2">
      <c r="A176" s="87"/>
      <c r="B176" s="88"/>
      <c r="C176" s="151"/>
      <c r="D176" s="780"/>
      <c r="E176" s="703"/>
      <c r="F176" s="703"/>
      <c r="G176" s="736"/>
      <c r="H176" s="781"/>
      <c r="I176" s="157"/>
      <c r="J176" s="157"/>
      <c r="K176" s="157"/>
      <c r="L176" s="782"/>
      <c r="M176" s="783"/>
      <c r="N176" s="687"/>
      <c r="O176" s="703"/>
      <c r="P176" s="701"/>
      <c r="Q176" s="702"/>
      <c r="R176" s="155"/>
      <c r="S176" s="552"/>
      <c r="T176" s="156"/>
      <c r="U176" s="703"/>
      <c r="V176" s="155"/>
      <c r="W176" s="157"/>
      <c r="X176" s="157"/>
      <c r="Y176" s="157"/>
      <c r="Z176" s="157"/>
      <c r="AA176" s="157"/>
      <c r="AB176" s="156"/>
      <c r="AC176" s="703"/>
      <c r="AD176" s="703"/>
      <c r="AE176" s="193"/>
      <c r="AF176" s="328"/>
      <c r="AH176" s="30"/>
      <c r="AI176" s="30"/>
      <c r="AJ176" s="30"/>
      <c r="AK176" s="30"/>
      <c r="AL176" s="30"/>
      <c r="AM176" s="30"/>
    </row>
    <row r="177" spans="1:39" x14ac:dyDescent="0.2">
      <c r="A177" s="38" t="s">
        <v>157</v>
      </c>
      <c r="B177" s="3"/>
      <c r="C177" s="10"/>
      <c r="D177" s="704"/>
      <c r="E177" s="712"/>
      <c r="F177" s="712"/>
      <c r="G177" s="705"/>
      <c r="H177" s="706"/>
      <c r="I177" s="707"/>
      <c r="J177" s="707"/>
      <c r="K177" s="707"/>
      <c r="L177" s="708"/>
      <c r="M177" s="709"/>
      <c r="N177" s="674"/>
      <c r="O177" s="662" t="s">
        <v>370</v>
      </c>
      <c r="P177" s="700"/>
      <c r="Q177" s="670"/>
      <c r="R177" s="710"/>
      <c r="S177" s="711"/>
      <c r="T177" s="669"/>
      <c r="U177" s="712"/>
      <c r="V177" s="710"/>
      <c r="W177" s="707"/>
      <c r="X177" s="707"/>
      <c r="Y177" s="707"/>
      <c r="Z177" s="707"/>
      <c r="AA177" s="707"/>
      <c r="AB177" s="669"/>
      <c r="AC177" s="712"/>
      <c r="AD177" s="712"/>
      <c r="AE177" s="713"/>
      <c r="AF177" s="685"/>
      <c r="AH177" s="30"/>
      <c r="AI177" s="30"/>
      <c r="AJ177" s="30"/>
      <c r="AK177" s="30"/>
      <c r="AL177" s="30"/>
      <c r="AM177" s="30"/>
    </row>
    <row r="178" spans="1:39" x14ac:dyDescent="0.2">
      <c r="A178" s="87"/>
      <c r="B178" s="88"/>
      <c r="C178" s="151"/>
      <c r="D178" s="780"/>
      <c r="E178" s="703"/>
      <c r="F178" s="703"/>
      <c r="G178" s="736"/>
      <c r="H178" s="781"/>
      <c r="I178" s="157"/>
      <c r="J178" s="157"/>
      <c r="K178" s="157"/>
      <c r="L178" s="782"/>
      <c r="M178" s="783"/>
      <c r="N178" s="687"/>
      <c r="O178" s="703"/>
      <c r="P178" s="701"/>
      <c r="Q178" s="702"/>
      <c r="R178" s="155"/>
      <c r="S178" s="552"/>
      <c r="T178" s="156"/>
      <c r="U178" s="703"/>
      <c r="V178" s="155"/>
      <c r="W178" s="157"/>
      <c r="X178" s="157"/>
      <c r="Y178" s="157"/>
      <c r="Z178" s="157"/>
      <c r="AA178" s="157"/>
      <c r="AB178" s="156"/>
      <c r="AC178" s="703"/>
      <c r="AD178" s="703"/>
      <c r="AE178" s="193"/>
      <c r="AF178" s="328"/>
      <c r="AH178" s="30"/>
      <c r="AI178" s="30"/>
      <c r="AJ178" s="30"/>
      <c r="AK178" s="30"/>
      <c r="AL178" s="30"/>
      <c r="AM178" s="30"/>
    </row>
    <row r="179" spans="1:39" x14ac:dyDescent="0.2">
      <c r="A179" s="38" t="s">
        <v>158</v>
      </c>
      <c r="B179" s="3"/>
      <c r="C179" s="10"/>
      <c r="D179" s="704"/>
      <c r="E179" s="662" t="s">
        <v>371</v>
      </c>
      <c r="F179" s="662" t="s">
        <v>371</v>
      </c>
      <c r="G179" s="705"/>
      <c r="H179" s="706"/>
      <c r="I179" s="707"/>
      <c r="J179" s="707"/>
      <c r="K179" s="707"/>
      <c r="L179" s="708"/>
      <c r="M179" s="709"/>
      <c r="N179" s="674"/>
      <c r="O179" s="662" t="s">
        <v>371</v>
      </c>
      <c r="P179" s="700"/>
      <c r="Q179" s="670" t="s">
        <v>371</v>
      </c>
      <c r="R179" s="710"/>
      <c r="S179" s="711"/>
      <c r="T179" s="662" t="s">
        <v>371</v>
      </c>
      <c r="U179" s="712"/>
      <c r="V179" s="710"/>
      <c r="W179" s="707"/>
      <c r="X179" s="707"/>
      <c r="Y179" s="707"/>
      <c r="Z179" s="707"/>
      <c r="AA179" s="707"/>
      <c r="AB179" s="669"/>
      <c r="AC179" s="712"/>
      <c r="AD179" s="712"/>
      <c r="AE179" s="713"/>
      <c r="AF179" s="685"/>
      <c r="AH179" s="30"/>
      <c r="AI179" s="30"/>
      <c r="AJ179" s="30"/>
      <c r="AK179" s="30"/>
      <c r="AL179" s="30"/>
      <c r="AM179" s="30"/>
    </row>
    <row r="180" spans="1:39" ht="13.5" thickBot="1" x14ac:dyDescent="0.25">
      <c r="A180" s="87"/>
      <c r="B180" s="88"/>
      <c r="C180" s="89"/>
      <c r="D180" s="780"/>
      <c r="E180" s="703"/>
      <c r="F180" s="703"/>
      <c r="G180" s="736"/>
      <c r="H180" s="781"/>
      <c r="I180" s="157"/>
      <c r="J180" s="157"/>
      <c r="K180" s="157"/>
      <c r="L180" s="782"/>
      <c r="M180" s="783"/>
      <c r="N180" s="687"/>
      <c r="O180" s="703"/>
      <c r="P180" s="701"/>
      <c r="Q180" s="702"/>
      <c r="R180" s="155"/>
      <c r="S180" s="552"/>
      <c r="T180" s="156"/>
      <c r="U180" s="703"/>
      <c r="V180" s="155"/>
      <c r="W180" s="157"/>
      <c r="X180" s="157"/>
      <c r="Y180" s="157"/>
      <c r="Z180" s="157"/>
      <c r="AA180" s="157"/>
      <c r="AB180" s="156"/>
      <c r="AC180" s="703"/>
      <c r="AD180" s="703"/>
      <c r="AE180" s="193"/>
      <c r="AF180" s="328"/>
      <c r="AH180" s="30"/>
      <c r="AI180" s="30"/>
      <c r="AJ180" s="30"/>
      <c r="AK180" s="30"/>
      <c r="AL180" s="30"/>
      <c r="AM180" s="30"/>
    </row>
    <row r="181" spans="1:39" s="18" customFormat="1" ht="19.5" thickTop="1" thickBot="1" x14ac:dyDescent="0.3">
      <c r="A181" s="39" t="s">
        <v>106</v>
      </c>
      <c r="B181" s="12"/>
      <c r="C181" s="22"/>
      <c r="D181" s="714"/>
      <c r="E181" s="715"/>
      <c r="F181" s="715"/>
      <c r="G181" s="716"/>
      <c r="H181" s="717"/>
      <c r="I181" s="718"/>
      <c r="J181" s="718"/>
      <c r="K181" s="718"/>
      <c r="L181" s="719"/>
      <c r="M181" s="720"/>
      <c r="N181" s="715"/>
      <c r="O181" s="715"/>
      <c r="P181" s="721"/>
      <c r="Q181" s="722"/>
      <c r="R181" s="723"/>
      <c r="S181" s="724"/>
      <c r="T181" s="725"/>
      <c r="U181" s="715"/>
      <c r="V181" s="723"/>
      <c r="W181" s="718"/>
      <c r="X181" s="718"/>
      <c r="Y181" s="718"/>
      <c r="Z181" s="718"/>
      <c r="AA181" s="718"/>
      <c r="AB181" s="725"/>
      <c r="AC181" s="715"/>
      <c r="AD181" s="715"/>
      <c r="AE181" s="726"/>
      <c r="AF181" s="727"/>
      <c r="AH181" s="33"/>
      <c r="AI181" s="34"/>
      <c r="AJ181" s="34"/>
      <c r="AK181" s="34"/>
      <c r="AL181" s="34"/>
      <c r="AM181" s="34"/>
    </row>
    <row r="182" spans="1:39" ht="13.5" thickTop="1" x14ac:dyDescent="0.2">
      <c r="A182" s="164"/>
      <c r="B182" s="257"/>
      <c r="C182" s="258"/>
      <c r="D182" s="167"/>
      <c r="E182" s="168"/>
      <c r="F182" s="168"/>
      <c r="G182" s="169"/>
      <c r="H182" s="170"/>
      <c r="I182" s="171"/>
      <c r="J182" s="171"/>
      <c r="K182" s="171"/>
      <c r="L182" s="537"/>
      <c r="M182" s="172"/>
      <c r="N182" s="53"/>
      <c r="O182" s="168"/>
      <c r="P182" s="58"/>
      <c r="Q182" s="173"/>
      <c r="R182" s="174"/>
      <c r="S182" s="554"/>
      <c r="T182" s="175"/>
      <c r="U182" s="176"/>
      <c r="V182" s="174"/>
      <c r="W182" s="177"/>
      <c r="X182" s="177"/>
      <c r="Y182" s="177"/>
      <c r="Z182" s="177"/>
      <c r="AA182" s="177"/>
      <c r="AB182" s="175"/>
      <c r="AC182" s="176"/>
      <c r="AD182" s="176"/>
      <c r="AE182" s="178"/>
      <c r="AF182" s="728"/>
      <c r="AH182" s="30"/>
      <c r="AI182" s="30"/>
      <c r="AJ182" s="30"/>
      <c r="AK182" s="30"/>
      <c r="AL182" s="30"/>
      <c r="AM182" s="30"/>
    </row>
    <row r="183" spans="1:39" ht="18" x14ac:dyDescent="0.25">
      <c r="A183" s="259" t="s">
        <v>159</v>
      </c>
      <c r="B183" s="260"/>
      <c r="C183" s="261"/>
      <c r="D183" s="100"/>
      <c r="E183" s="101"/>
      <c r="F183" s="101"/>
      <c r="G183" s="102"/>
      <c r="H183" s="103"/>
      <c r="I183" s="104"/>
      <c r="J183" s="104"/>
      <c r="K183" s="104"/>
      <c r="L183" s="533"/>
      <c r="M183" s="105"/>
      <c r="N183" s="68"/>
      <c r="O183" s="101"/>
      <c r="P183" s="73"/>
      <c r="Q183" s="106"/>
      <c r="R183" s="107"/>
      <c r="S183" s="547"/>
      <c r="T183" s="108"/>
      <c r="U183" s="109"/>
      <c r="V183" s="107"/>
      <c r="W183" s="179"/>
      <c r="X183" s="179"/>
      <c r="Y183" s="179"/>
      <c r="Z183" s="179"/>
      <c r="AA183" s="179"/>
      <c r="AB183" s="108"/>
      <c r="AC183" s="109"/>
      <c r="AD183" s="109"/>
      <c r="AE183" s="159"/>
      <c r="AF183" s="672"/>
      <c r="AH183" s="30"/>
      <c r="AI183" s="30"/>
      <c r="AJ183" s="30"/>
      <c r="AK183" s="30"/>
      <c r="AL183" s="30"/>
      <c r="AM183" s="30"/>
    </row>
    <row r="184" spans="1:39" x14ac:dyDescent="0.2">
      <c r="A184" s="180"/>
      <c r="B184" s="260"/>
      <c r="C184" s="261"/>
      <c r="D184" s="100"/>
      <c r="E184" s="101"/>
      <c r="F184" s="101"/>
      <c r="G184" s="102"/>
      <c r="H184" s="103"/>
      <c r="I184" s="104"/>
      <c r="J184" s="104"/>
      <c r="K184" s="104"/>
      <c r="L184" s="533"/>
      <c r="M184" s="105"/>
      <c r="N184" s="68"/>
      <c r="O184" s="101"/>
      <c r="P184" s="73"/>
      <c r="Q184" s="106"/>
      <c r="R184" s="107"/>
      <c r="S184" s="547"/>
      <c r="T184" s="108"/>
      <c r="U184" s="109"/>
      <c r="V184" s="107"/>
      <c r="W184" s="179"/>
      <c r="X184" s="179"/>
      <c r="Y184" s="179"/>
      <c r="Z184" s="179"/>
      <c r="AA184" s="179"/>
      <c r="AB184" s="108"/>
      <c r="AC184" s="109"/>
      <c r="AD184" s="109"/>
      <c r="AE184" s="159"/>
      <c r="AF184" s="672"/>
      <c r="AH184" s="30"/>
      <c r="AI184" s="30"/>
      <c r="AJ184" s="30"/>
      <c r="AK184" s="30"/>
      <c r="AL184" s="30"/>
      <c r="AM184" s="30"/>
    </row>
    <row r="185" spans="1:39" s="23" customFormat="1" x14ac:dyDescent="0.2">
      <c r="A185" s="38" t="s">
        <v>160</v>
      </c>
      <c r="B185" s="3"/>
      <c r="C185" s="10"/>
      <c r="D185" s="704"/>
      <c r="E185" s="712"/>
      <c r="F185" s="662" t="s">
        <v>372</v>
      </c>
      <c r="G185" s="705"/>
      <c r="H185" s="706"/>
      <c r="I185" s="707"/>
      <c r="J185" s="707"/>
      <c r="K185" s="707"/>
      <c r="L185" s="708"/>
      <c r="M185" s="709"/>
      <c r="N185" s="674"/>
      <c r="O185" s="712"/>
      <c r="P185" s="700"/>
      <c r="Q185" s="670"/>
      <c r="R185" s="710"/>
      <c r="S185" s="711"/>
      <c r="T185" s="669"/>
      <c r="U185" s="712"/>
      <c r="V185" s="710"/>
      <c r="W185" s="707"/>
      <c r="X185" s="707"/>
      <c r="Y185" s="707"/>
      <c r="Z185" s="707"/>
      <c r="AA185" s="707"/>
      <c r="AB185" s="669"/>
      <c r="AC185" s="712"/>
      <c r="AD185" s="712"/>
      <c r="AE185" s="713"/>
      <c r="AF185" s="685"/>
      <c r="AH185" s="36"/>
      <c r="AI185" s="36"/>
      <c r="AJ185" s="36"/>
      <c r="AK185" s="36"/>
      <c r="AL185" s="36"/>
      <c r="AM185" s="36"/>
    </row>
    <row r="186" spans="1:39" s="23" customFormat="1" x14ac:dyDescent="0.2">
      <c r="A186" s="87"/>
      <c r="B186" s="88"/>
      <c r="C186" s="151"/>
      <c r="D186" s="780"/>
      <c r="E186" s="703"/>
      <c r="F186" s="703"/>
      <c r="G186" s="736"/>
      <c r="H186" s="781"/>
      <c r="I186" s="157"/>
      <c r="J186" s="157"/>
      <c r="K186" s="157"/>
      <c r="L186" s="782"/>
      <c r="M186" s="783"/>
      <c r="N186" s="687"/>
      <c r="O186" s="703"/>
      <c r="P186" s="701"/>
      <c r="Q186" s="702"/>
      <c r="R186" s="155"/>
      <c r="S186" s="552"/>
      <c r="T186" s="156"/>
      <c r="U186" s="703"/>
      <c r="V186" s="155"/>
      <c r="W186" s="157"/>
      <c r="X186" s="157"/>
      <c r="Y186" s="157"/>
      <c r="Z186" s="157"/>
      <c r="AA186" s="157"/>
      <c r="AB186" s="156"/>
      <c r="AC186" s="703"/>
      <c r="AD186" s="703"/>
      <c r="AE186" s="193"/>
      <c r="AF186" s="328"/>
      <c r="AH186" s="36"/>
      <c r="AI186" s="36"/>
      <c r="AJ186" s="36"/>
      <c r="AK186" s="36"/>
      <c r="AL186" s="36"/>
      <c r="AM186" s="36"/>
    </row>
    <row r="187" spans="1:39" s="23" customFormat="1" x14ac:dyDescent="0.2">
      <c r="A187" s="38" t="s">
        <v>161</v>
      </c>
      <c r="B187" s="3"/>
      <c r="C187" s="10"/>
      <c r="D187" s="704"/>
      <c r="E187" s="712"/>
      <c r="F187" s="662" t="s">
        <v>372</v>
      </c>
      <c r="G187" s="705"/>
      <c r="H187" s="706"/>
      <c r="I187" s="707"/>
      <c r="J187" s="707"/>
      <c r="K187" s="707"/>
      <c r="L187" s="708"/>
      <c r="M187" s="709"/>
      <c r="N187" s="674"/>
      <c r="O187" s="712"/>
      <c r="P187" s="700"/>
      <c r="Q187" s="670"/>
      <c r="R187" s="710"/>
      <c r="S187" s="711"/>
      <c r="T187" s="669"/>
      <c r="U187" s="712"/>
      <c r="V187" s="710"/>
      <c r="W187" s="707"/>
      <c r="X187" s="707"/>
      <c r="Y187" s="707"/>
      <c r="Z187" s="707"/>
      <c r="AA187" s="707"/>
      <c r="AB187" s="669"/>
      <c r="AC187" s="712"/>
      <c r="AD187" s="712"/>
      <c r="AE187" s="713"/>
      <c r="AF187" s="685"/>
      <c r="AH187" s="36"/>
      <c r="AI187" s="36"/>
      <c r="AJ187" s="36"/>
      <c r="AK187" s="36"/>
      <c r="AL187" s="36"/>
      <c r="AM187" s="36"/>
    </row>
    <row r="188" spans="1:39" s="23" customFormat="1" x14ac:dyDescent="0.2">
      <c r="A188" s="87"/>
      <c r="B188" s="88"/>
      <c r="C188" s="151"/>
      <c r="D188" s="780"/>
      <c r="E188" s="703"/>
      <c r="F188" s="703"/>
      <c r="G188" s="736"/>
      <c r="H188" s="781"/>
      <c r="I188" s="157"/>
      <c r="J188" s="157"/>
      <c r="K188" s="157"/>
      <c r="L188" s="782"/>
      <c r="M188" s="783"/>
      <c r="N188" s="687"/>
      <c r="O188" s="703"/>
      <c r="P188" s="701"/>
      <c r="Q188" s="702"/>
      <c r="R188" s="155"/>
      <c r="S188" s="552"/>
      <c r="T188" s="156"/>
      <c r="U188" s="703"/>
      <c r="V188" s="155"/>
      <c r="W188" s="157"/>
      <c r="X188" s="157"/>
      <c r="Y188" s="157"/>
      <c r="Z188" s="157"/>
      <c r="AA188" s="157"/>
      <c r="AB188" s="156"/>
      <c r="AC188" s="703"/>
      <c r="AD188" s="703"/>
      <c r="AE188" s="193"/>
      <c r="AF188" s="328"/>
      <c r="AH188" s="36"/>
      <c r="AI188" s="36"/>
      <c r="AJ188" s="36"/>
      <c r="AK188" s="36"/>
      <c r="AL188" s="36"/>
      <c r="AM188" s="36"/>
    </row>
    <row r="189" spans="1:39" s="23" customFormat="1" x14ac:dyDescent="0.2">
      <c r="A189" s="40" t="s">
        <v>162</v>
      </c>
      <c r="B189" s="3"/>
      <c r="C189" s="10"/>
      <c r="D189" s="662" t="s">
        <v>373</v>
      </c>
      <c r="E189" s="662" t="s">
        <v>373</v>
      </c>
      <c r="F189" s="662"/>
      <c r="G189" s="705"/>
      <c r="H189" s="706"/>
      <c r="I189" s="707"/>
      <c r="J189" s="707"/>
      <c r="K189" s="707"/>
      <c r="L189" s="708"/>
      <c r="M189" s="709"/>
      <c r="N189" s="674"/>
      <c r="O189" s="712"/>
      <c r="P189" s="700"/>
      <c r="Q189" s="670"/>
      <c r="R189" s="710"/>
      <c r="S189" s="711"/>
      <c r="T189" s="669"/>
      <c r="U189" s="712"/>
      <c r="V189" s="710"/>
      <c r="W189" s="707"/>
      <c r="X189" s="707"/>
      <c r="Y189" s="707"/>
      <c r="Z189" s="707"/>
      <c r="AA189" s="707"/>
      <c r="AB189" s="669"/>
      <c r="AC189" s="712"/>
      <c r="AD189" s="712"/>
      <c r="AE189" s="713"/>
      <c r="AF189" s="685"/>
      <c r="AH189" s="36"/>
      <c r="AI189" s="36"/>
      <c r="AJ189" s="36"/>
      <c r="AK189" s="36"/>
      <c r="AL189" s="36"/>
      <c r="AM189" s="36"/>
    </row>
    <row r="190" spans="1:39" s="23" customFormat="1" x14ac:dyDescent="0.2">
      <c r="A190" s="262"/>
      <c r="B190" s="88"/>
      <c r="C190" s="151"/>
      <c r="D190" s="780"/>
      <c r="E190" s="703"/>
      <c r="F190" s="703"/>
      <c r="G190" s="736"/>
      <c r="H190" s="781"/>
      <c r="I190" s="157"/>
      <c r="J190" s="157"/>
      <c r="K190" s="157"/>
      <c r="L190" s="782"/>
      <c r="M190" s="783"/>
      <c r="N190" s="687"/>
      <c r="O190" s="703"/>
      <c r="P190" s="701"/>
      <c r="Q190" s="702"/>
      <c r="R190" s="155"/>
      <c r="S190" s="552"/>
      <c r="T190" s="156"/>
      <c r="U190" s="703"/>
      <c r="V190" s="155"/>
      <c r="W190" s="157"/>
      <c r="X190" s="157"/>
      <c r="Y190" s="157"/>
      <c r="Z190" s="157"/>
      <c r="AA190" s="157"/>
      <c r="AB190" s="156"/>
      <c r="AC190" s="703"/>
      <c r="AD190" s="703"/>
      <c r="AE190" s="193"/>
      <c r="AF190" s="328"/>
      <c r="AH190" s="36"/>
      <c r="AI190" s="36"/>
      <c r="AJ190" s="36"/>
      <c r="AK190" s="36"/>
      <c r="AL190" s="36"/>
      <c r="AM190" s="36"/>
    </row>
    <row r="191" spans="1:39" s="23" customFormat="1" x14ac:dyDescent="0.2">
      <c r="A191" s="38" t="s">
        <v>163</v>
      </c>
      <c r="B191" s="3"/>
      <c r="C191" s="10"/>
      <c r="D191" s="704"/>
      <c r="E191" s="712"/>
      <c r="F191" s="662" t="s">
        <v>374</v>
      </c>
      <c r="G191" s="705"/>
      <c r="H191" s="706"/>
      <c r="I191" s="707"/>
      <c r="J191" s="707"/>
      <c r="K191" s="707"/>
      <c r="L191" s="708"/>
      <c r="M191" s="709"/>
      <c r="N191" s="712"/>
      <c r="O191" s="712"/>
      <c r="P191" s="700"/>
      <c r="Q191" s="670"/>
      <c r="R191" s="710"/>
      <c r="S191" s="711"/>
      <c r="T191" s="669"/>
      <c r="U191" s="712"/>
      <c r="V191" s="710"/>
      <c r="W191" s="707"/>
      <c r="X191" s="707"/>
      <c r="Y191" s="707"/>
      <c r="Z191" s="707"/>
      <c r="AA191" s="707"/>
      <c r="AB191" s="669"/>
      <c r="AC191" s="712"/>
      <c r="AD191" s="712"/>
      <c r="AE191" s="713"/>
      <c r="AF191" s="685"/>
      <c r="AH191" s="36"/>
      <c r="AI191" s="36"/>
      <c r="AJ191" s="36"/>
      <c r="AK191" s="36"/>
      <c r="AL191" s="36"/>
      <c r="AM191" s="36"/>
    </row>
    <row r="192" spans="1:39" s="23" customFormat="1" x14ac:dyDescent="0.2">
      <c r="A192" s="87"/>
      <c r="B192" s="88"/>
      <c r="C192" s="151"/>
      <c r="D192" s="780"/>
      <c r="E192" s="703"/>
      <c r="F192" s="703"/>
      <c r="G192" s="736"/>
      <c r="H192" s="781"/>
      <c r="I192" s="157"/>
      <c r="J192" s="157"/>
      <c r="K192" s="157"/>
      <c r="L192" s="782"/>
      <c r="M192" s="783"/>
      <c r="N192" s="703"/>
      <c r="O192" s="703"/>
      <c r="P192" s="701"/>
      <c r="Q192" s="702"/>
      <c r="R192" s="155"/>
      <c r="S192" s="552"/>
      <c r="T192" s="156"/>
      <c r="U192" s="703"/>
      <c r="V192" s="155"/>
      <c r="W192" s="157"/>
      <c r="X192" s="157"/>
      <c r="Y192" s="157"/>
      <c r="Z192" s="157"/>
      <c r="AA192" s="157"/>
      <c r="AB192" s="156"/>
      <c r="AC192" s="703"/>
      <c r="AD192" s="703"/>
      <c r="AE192" s="193"/>
      <c r="AF192" s="328"/>
      <c r="AH192" s="36"/>
      <c r="AI192" s="36"/>
      <c r="AJ192" s="36"/>
      <c r="AK192" s="36"/>
      <c r="AL192" s="36"/>
      <c r="AM192" s="36"/>
    </row>
    <row r="193" spans="1:42" s="23" customFormat="1" x14ac:dyDescent="0.2">
      <c r="A193" s="38" t="s">
        <v>164</v>
      </c>
      <c r="B193" s="3"/>
      <c r="C193" s="10"/>
      <c r="D193" s="704"/>
      <c r="E193" s="712"/>
      <c r="F193" s="712"/>
      <c r="G193" s="705"/>
      <c r="H193" s="706"/>
      <c r="I193" s="707"/>
      <c r="J193" s="707"/>
      <c r="K193" s="707"/>
      <c r="L193" s="708"/>
      <c r="M193" s="709"/>
      <c r="N193" s="674"/>
      <c r="O193" s="712"/>
      <c r="P193" s="700"/>
      <c r="Q193" s="670"/>
      <c r="R193" s="710"/>
      <c r="S193" s="711"/>
      <c r="T193" s="669"/>
      <c r="U193" s="712"/>
      <c r="V193" s="710"/>
      <c r="W193" s="707"/>
      <c r="X193" s="707"/>
      <c r="Y193" s="707"/>
      <c r="Z193" s="707"/>
      <c r="AA193" s="707"/>
      <c r="AB193" s="669"/>
      <c r="AC193" s="712"/>
      <c r="AD193" s="712"/>
      <c r="AE193" s="713"/>
      <c r="AF193" s="685"/>
      <c r="AH193" s="36"/>
      <c r="AI193" s="36"/>
      <c r="AJ193" s="36"/>
      <c r="AK193" s="36"/>
      <c r="AL193" s="36"/>
      <c r="AM193" s="36"/>
    </row>
    <row r="194" spans="1:42" s="19" customFormat="1" ht="11.25" x14ac:dyDescent="0.2">
      <c r="A194" s="263" t="s">
        <v>165</v>
      </c>
      <c r="B194" s="264"/>
      <c r="C194" s="265"/>
      <c r="D194" s="663" t="s">
        <v>375</v>
      </c>
      <c r="E194" s="266"/>
      <c r="F194" s="266"/>
      <c r="G194" s="267"/>
      <c r="H194" s="268"/>
      <c r="I194" s="268"/>
      <c r="J194" s="268"/>
      <c r="K194" s="268"/>
      <c r="L194" s="538"/>
      <c r="M194" s="269"/>
      <c r="N194" s="270"/>
      <c r="O194" s="266"/>
      <c r="P194" s="271"/>
      <c r="Q194" s="272"/>
      <c r="R194" s="660" t="s">
        <v>324</v>
      </c>
      <c r="S194" s="561"/>
      <c r="T194" s="269"/>
      <c r="U194" s="266"/>
      <c r="V194" s="267"/>
      <c r="W194" s="268"/>
      <c r="X194" s="268"/>
      <c r="Y194" s="268"/>
      <c r="Z194" s="268"/>
      <c r="AA194" s="268"/>
      <c r="AB194" s="269"/>
      <c r="AC194" s="266"/>
      <c r="AD194" s="266"/>
      <c r="AE194" s="273"/>
      <c r="AF194" s="337"/>
    </row>
    <row r="195" spans="1:42" s="19" customFormat="1" ht="11.25" x14ac:dyDescent="0.2">
      <c r="A195" s="263" t="s">
        <v>166</v>
      </c>
      <c r="B195" s="264"/>
      <c r="C195" s="265"/>
      <c r="D195" s="663" t="s">
        <v>376</v>
      </c>
      <c r="E195" s="266"/>
      <c r="F195" s="266"/>
      <c r="G195" s="267"/>
      <c r="H195" s="268"/>
      <c r="I195" s="268"/>
      <c r="J195" s="268"/>
      <c r="K195" s="268"/>
      <c r="L195" s="538"/>
      <c r="M195" s="269"/>
      <c r="N195" s="270"/>
      <c r="O195" s="266"/>
      <c r="P195" s="271"/>
      <c r="Q195" s="272"/>
      <c r="R195" s="267"/>
      <c r="S195" s="561"/>
      <c r="T195" s="269"/>
      <c r="U195" s="266"/>
      <c r="V195" s="267"/>
      <c r="W195" s="268"/>
      <c r="X195" s="268"/>
      <c r="Y195" s="268"/>
      <c r="Z195" s="268"/>
      <c r="AA195" s="268"/>
      <c r="AB195" s="269"/>
      <c r="AC195" s="266"/>
      <c r="AD195" s="266"/>
      <c r="AE195" s="273"/>
      <c r="AF195" s="337"/>
      <c r="AH195" s="35"/>
      <c r="AI195" s="35"/>
      <c r="AJ195" s="35"/>
      <c r="AK195" s="35"/>
      <c r="AL195" s="35"/>
      <c r="AM195" s="35"/>
    </row>
    <row r="196" spans="1:42" s="19" customFormat="1" ht="11.25" x14ac:dyDescent="0.2">
      <c r="A196" s="263" t="s">
        <v>167</v>
      </c>
      <c r="B196" s="264"/>
      <c r="C196" s="265"/>
      <c r="D196" s="663" t="s">
        <v>377</v>
      </c>
      <c r="E196" s="266"/>
      <c r="F196" s="266"/>
      <c r="G196" s="267"/>
      <c r="H196" s="268"/>
      <c r="I196" s="268"/>
      <c r="J196" s="268"/>
      <c r="K196" s="268"/>
      <c r="L196" s="538"/>
      <c r="M196" s="269"/>
      <c r="N196" s="270"/>
      <c r="O196" s="266"/>
      <c r="P196" s="271"/>
      <c r="Q196" s="272"/>
      <c r="R196" s="267"/>
      <c r="S196" s="561"/>
      <c r="T196" s="269"/>
      <c r="U196" s="266"/>
      <c r="V196" s="267"/>
      <c r="W196" s="268"/>
      <c r="X196" s="268"/>
      <c r="Y196" s="268"/>
      <c r="Z196" s="268"/>
      <c r="AA196" s="268"/>
      <c r="AB196" s="269"/>
      <c r="AC196" s="266"/>
      <c r="AD196" s="266"/>
      <c r="AE196" s="273"/>
      <c r="AF196" s="337"/>
      <c r="AH196" s="35"/>
      <c r="AI196" s="35"/>
      <c r="AJ196" s="35"/>
      <c r="AK196" s="35"/>
      <c r="AL196" s="35"/>
      <c r="AM196" s="35"/>
    </row>
    <row r="197" spans="1:42" s="19" customFormat="1" ht="11.25" x14ac:dyDescent="0.2">
      <c r="A197" s="263" t="s">
        <v>168</v>
      </c>
      <c r="B197" s="264"/>
      <c r="C197" s="265"/>
      <c r="D197" s="663" t="s">
        <v>378</v>
      </c>
      <c r="E197" s="266"/>
      <c r="F197" s="266"/>
      <c r="G197" s="267"/>
      <c r="H197" s="268"/>
      <c r="I197" s="268"/>
      <c r="J197" s="268"/>
      <c r="K197" s="268"/>
      <c r="L197" s="538"/>
      <c r="M197" s="269"/>
      <c r="N197" s="270"/>
      <c r="O197" s="663" t="s">
        <v>378</v>
      </c>
      <c r="P197" s="271"/>
      <c r="Q197" s="272"/>
      <c r="R197" s="267"/>
      <c r="S197" s="561"/>
      <c r="T197" s="269"/>
      <c r="U197" s="266"/>
      <c r="V197" s="267"/>
      <c r="W197" s="268"/>
      <c r="X197" s="268"/>
      <c r="Y197" s="268"/>
      <c r="Z197" s="268"/>
      <c r="AA197" s="268"/>
      <c r="AB197" s="269"/>
      <c r="AC197" s="266"/>
      <c r="AD197" s="266"/>
      <c r="AE197" s="273"/>
      <c r="AF197" s="337"/>
      <c r="AH197" s="35"/>
      <c r="AI197" s="35"/>
      <c r="AJ197" s="35"/>
      <c r="AK197" s="35"/>
      <c r="AL197" s="35"/>
      <c r="AM197" s="35"/>
    </row>
    <row r="198" spans="1:42" s="23" customFormat="1" x14ac:dyDescent="0.2">
      <c r="A198" s="274"/>
      <c r="B198" s="275"/>
      <c r="C198" s="276"/>
      <c r="D198" s="784"/>
      <c r="E198" s="785"/>
      <c r="F198" s="785"/>
      <c r="G198" s="786"/>
      <c r="H198" s="787"/>
      <c r="I198" s="788"/>
      <c r="J198" s="788"/>
      <c r="K198" s="788"/>
      <c r="L198" s="789"/>
      <c r="M198" s="790"/>
      <c r="N198" s="791"/>
      <c r="O198" s="785"/>
      <c r="P198" s="792"/>
      <c r="Q198" s="793"/>
      <c r="R198" s="794"/>
      <c r="S198" s="795"/>
      <c r="T198" s="796"/>
      <c r="U198" s="785"/>
      <c r="V198" s="794"/>
      <c r="W198" s="788"/>
      <c r="X198" s="788"/>
      <c r="Y198" s="788"/>
      <c r="Z198" s="788"/>
      <c r="AA198" s="788"/>
      <c r="AB198" s="796"/>
      <c r="AC198" s="785"/>
      <c r="AD198" s="785"/>
      <c r="AE198" s="797"/>
      <c r="AF198" s="798"/>
      <c r="AH198" s="36"/>
      <c r="AI198" s="36"/>
      <c r="AJ198" s="36"/>
      <c r="AK198" s="36"/>
      <c r="AL198" s="36"/>
      <c r="AM198" s="36"/>
    </row>
    <row r="199" spans="1:42" s="23" customFormat="1" x14ac:dyDescent="0.2">
      <c r="A199" s="38" t="s">
        <v>169</v>
      </c>
      <c r="B199" s="3"/>
      <c r="C199" s="10"/>
      <c r="D199" s="704"/>
      <c r="E199" s="712"/>
      <c r="F199" s="712"/>
      <c r="G199" s="705"/>
      <c r="H199" s="706"/>
      <c r="I199" s="707"/>
      <c r="J199" s="707"/>
      <c r="K199" s="707"/>
      <c r="L199" s="708"/>
      <c r="M199" s="709"/>
      <c r="N199" s="674"/>
      <c r="O199" s="712"/>
      <c r="P199" s="799"/>
      <c r="Q199" s="670"/>
      <c r="R199" s="710"/>
      <c r="S199" s="711"/>
      <c r="T199" s="669"/>
      <c r="U199" s="712"/>
      <c r="V199" s="710"/>
      <c r="W199" s="707"/>
      <c r="X199" s="707"/>
      <c r="Y199" s="707"/>
      <c r="Z199" s="707"/>
      <c r="AA199" s="707"/>
      <c r="AB199" s="669"/>
      <c r="AC199" s="712"/>
      <c r="AD199" s="712"/>
      <c r="AE199" s="713"/>
      <c r="AF199" s="800"/>
      <c r="AH199" s="36"/>
      <c r="AI199" s="36"/>
      <c r="AJ199" s="36"/>
      <c r="AK199" s="36"/>
      <c r="AL199" s="36"/>
      <c r="AM199" s="36"/>
    </row>
    <row r="200" spans="1:42" s="19" customFormat="1" ht="11.25" x14ac:dyDescent="0.2">
      <c r="A200" s="286" t="s">
        <v>165</v>
      </c>
      <c r="B200" s="287"/>
      <c r="C200" s="288"/>
      <c r="D200" s="663" t="s">
        <v>375</v>
      </c>
      <c r="E200" s="222"/>
      <c r="F200" s="222"/>
      <c r="G200" s="124"/>
      <c r="H200" s="119"/>
      <c r="I200" s="119"/>
      <c r="J200" s="119"/>
      <c r="K200" s="119"/>
      <c r="L200" s="534"/>
      <c r="M200" s="125"/>
      <c r="N200" s="270"/>
      <c r="O200" s="222"/>
      <c r="P200" s="290"/>
      <c r="Q200" s="224"/>
      <c r="R200" s="660" t="s">
        <v>324</v>
      </c>
      <c r="S200" s="549"/>
      <c r="T200" s="125"/>
      <c r="U200" s="222"/>
      <c r="V200" s="124"/>
      <c r="W200" s="119"/>
      <c r="X200" s="119"/>
      <c r="Y200" s="119"/>
      <c r="Z200" s="119"/>
      <c r="AA200" s="119"/>
      <c r="AB200" s="125"/>
      <c r="AC200" s="222"/>
      <c r="AD200" s="222"/>
      <c r="AE200" s="153"/>
      <c r="AF200" s="340"/>
      <c r="AH200" s="35"/>
      <c r="AI200" s="35"/>
      <c r="AJ200" s="35"/>
      <c r="AK200" s="35"/>
      <c r="AL200" s="35"/>
      <c r="AM200" s="35"/>
    </row>
    <row r="201" spans="1:42" s="19" customFormat="1" ht="11.25" x14ac:dyDescent="0.2">
      <c r="A201" s="286" t="s">
        <v>166</v>
      </c>
      <c r="B201" s="287"/>
      <c r="C201" s="288"/>
      <c r="D201" s="663" t="s">
        <v>376</v>
      </c>
      <c r="E201" s="222"/>
      <c r="F201" s="222"/>
      <c r="G201" s="124"/>
      <c r="H201" s="119"/>
      <c r="I201" s="119"/>
      <c r="J201" s="119"/>
      <c r="K201" s="119"/>
      <c r="L201" s="534"/>
      <c r="M201" s="125"/>
      <c r="N201" s="270"/>
      <c r="O201" s="222"/>
      <c r="P201" s="290"/>
      <c r="Q201" s="224"/>
      <c r="R201" s="124"/>
      <c r="S201" s="549"/>
      <c r="T201" s="125"/>
      <c r="U201" s="222"/>
      <c r="V201" s="124"/>
      <c r="W201" s="119"/>
      <c r="X201" s="119"/>
      <c r="Y201" s="119"/>
      <c r="Z201" s="119"/>
      <c r="AA201" s="119"/>
      <c r="AB201" s="125"/>
      <c r="AC201" s="222"/>
      <c r="AD201" s="222"/>
      <c r="AE201" s="153"/>
      <c r="AF201" s="340"/>
      <c r="AH201" s="35"/>
      <c r="AI201" s="35"/>
      <c r="AJ201" s="35"/>
      <c r="AK201" s="35"/>
      <c r="AL201" s="35"/>
      <c r="AM201" s="35"/>
    </row>
    <row r="202" spans="1:42" s="19" customFormat="1" ht="11.25" x14ac:dyDescent="0.2">
      <c r="A202" s="286" t="s">
        <v>167</v>
      </c>
      <c r="B202" s="287"/>
      <c r="C202" s="288"/>
      <c r="D202" s="663" t="s">
        <v>377</v>
      </c>
      <c r="E202" s="222"/>
      <c r="F202" s="222"/>
      <c r="G202" s="124"/>
      <c r="H202" s="119"/>
      <c r="I202" s="119"/>
      <c r="J202" s="119"/>
      <c r="K202" s="119"/>
      <c r="L202" s="534"/>
      <c r="M202" s="125"/>
      <c r="N202" s="270"/>
      <c r="O202" s="222"/>
      <c r="P202" s="290"/>
      <c r="Q202" s="224"/>
      <c r="R202" s="124"/>
      <c r="S202" s="549"/>
      <c r="T202" s="125"/>
      <c r="U202" s="222"/>
      <c r="V202" s="124"/>
      <c r="W202" s="119"/>
      <c r="X202" s="119"/>
      <c r="Y202" s="119"/>
      <c r="Z202" s="119"/>
      <c r="AA202" s="119"/>
      <c r="AB202" s="125"/>
      <c r="AC202" s="222"/>
      <c r="AD202" s="222"/>
      <c r="AE202" s="153"/>
      <c r="AF202" s="340"/>
      <c r="AH202" s="35"/>
      <c r="AI202" s="35"/>
      <c r="AJ202" s="35"/>
      <c r="AK202" s="35"/>
      <c r="AL202" s="35"/>
      <c r="AM202" s="35"/>
    </row>
    <row r="203" spans="1:42" s="19" customFormat="1" ht="11.25" x14ac:dyDescent="0.2">
      <c r="A203" s="286" t="s">
        <v>168</v>
      </c>
      <c r="B203" s="287"/>
      <c r="C203" s="288"/>
      <c r="D203" s="664" t="s">
        <v>378</v>
      </c>
      <c r="E203" s="222"/>
      <c r="F203" s="222"/>
      <c r="G203" s="124"/>
      <c r="H203" s="119"/>
      <c r="I203" s="119"/>
      <c r="J203" s="119"/>
      <c r="K203" s="119"/>
      <c r="L203" s="534"/>
      <c r="M203" s="125"/>
      <c r="N203" s="222"/>
      <c r="O203" s="222"/>
      <c r="P203" s="290"/>
      <c r="Q203" s="224"/>
      <c r="R203" s="124"/>
      <c r="S203" s="549"/>
      <c r="T203" s="125"/>
      <c r="U203" s="222"/>
      <c r="V203" s="124"/>
      <c r="W203" s="119"/>
      <c r="X203" s="119"/>
      <c r="Y203" s="119"/>
      <c r="Z203" s="119"/>
      <c r="AA203" s="119"/>
      <c r="AB203" s="125"/>
      <c r="AC203" s="222"/>
      <c r="AD203" s="222"/>
      <c r="AE203" s="153"/>
      <c r="AF203" s="340"/>
      <c r="AH203" s="35"/>
      <c r="AI203" s="35"/>
      <c r="AJ203" s="35"/>
      <c r="AK203" s="35"/>
      <c r="AL203" s="35"/>
      <c r="AM203" s="35"/>
    </row>
    <row r="204" spans="1:42" s="23" customFormat="1" ht="13.5" thickBot="1" x14ac:dyDescent="0.25">
      <c r="A204" s="291"/>
      <c r="B204" s="292"/>
      <c r="C204" s="293"/>
      <c r="D204" s="801"/>
      <c r="E204" s="801"/>
      <c r="F204" s="801"/>
      <c r="G204" s="802"/>
      <c r="H204" s="803"/>
      <c r="I204" s="804"/>
      <c r="J204" s="804"/>
      <c r="K204" s="804"/>
      <c r="L204" s="805"/>
      <c r="M204" s="806"/>
      <c r="N204" s="807"/>
      <c r="O204" s="801"/>
      <c r="P204" s="808"/>
      <c r="Q204" s="809"/>
      <c r="R204" s="810"/>
      <c r="S204" s="811"/>
      <c r="T204" s="812"/>
      <c r="U204" s="801"/>
      <c r="V204" s="810"/>
      <c r="W204" s="804"/>
      <c r="X204" s="804"/>
      <c r="Y204" s="804"/>
      <c r="Z204" s="804"/>
      <c r="AA204" s="804"/>
      <c r="AB204" s="812"/>
      <c r="AC204" s="801"/>
      <c r="AD204" s="801"/>
      <c r="AE204" s="813"/>
      <c r="AF204" s="814"/>
      <c r="AH204" s="36"/>
      <c r="AI204" s="36"/>
      <c r="AJ204" s="36"/>
      <c r="AK204" s="36"/>
      <c r="AL204" s="36"/>
      <c r="AM204" s="36"/>
    </row>
    <row r="205" spans="1:42" s="1" customFormat="1" ht="19.5" thickTop="1" thickBot="1" x14ac:dyDescent="0.3">
      <c r="A205" s="41" t="s">
        <v>170</v>
      </c>
      <c r="B205" s="24"/>
      <c r="C205" s="25"/>
      <c r="D205" s="815"/>
      <c r="E205" s="816"/>
      <c r="F205" s="816"/>
      <c r="G205" s="817"/>
      <c r="H205" s="818"/>
      <c r="I205" s="819"/>
      <c r="J205" s="819"/>
      <c r="K205" s="819"/>
      <c r="L205" s="820"/>
      <c r="M205" s="821"/>
      <c r="N205" s="816"/>
      <c r="O205" s="816"/>
      <c r="P205" s="822"/>
      <c r="Q205" s="823"/>
      <c r="R205" s="824"/>
      <c r="S205" s="825"/>
      <c r="T205" s="826"/>
      <c r="U205" s="816"/>
      <c r="V205" s="824"/>
      <c r="W205" s="819"/>
      <c r="X205" s="819"/>
      <c r="Y205" s="819"/>
      <c r="Z205" s="819"/>
      <c r="AA205" s="819"/>
      <c r="AB205" s="826"/>
      <c r="AC205" s="816"/>
      <c r="AD205" s="816"/>
      <c r="AE205" s="827"/>
      <c r="AF205" s="828"/>
      <c r="AG205" s="18"/>
      <c r="AH205" s="33"/>
      <c r="AI205" s="34"/>
      <c r="AJ205" s="34"/>
      <c r="AK205" s="34"/>
      <c r="AL205" s="34"/>
      <c r="AM205" s="34"/>
      <c r="AN205" s="18"/>
      <c r="AO205" s="18"/>
      <c r="AP205" s="18"/>
    </row>
    <row r="206" spans="1:42" ht="13.5" thickTop="1" x14ac:dyDescent="0.2">
      <c r="A206" s="307"/>
      <c r="B206" s="308"/>
      <c r="C206" s="308"/>
      <c r="D206" s="308"/>
      <c r="E206" s="308"/>
      <c r="F206" s="308"/>
      <c r="G206" s="308"/>
      <c r="H206" s="308"/>
      <c r="I206" s="308"/>
      <c r="J206" s="308"/>
      <c r="K206" s="308"/>
      <c r="L206" s="308"/>
      <c r="M206" s="308"/>
      <c r="N206" s="308"/>
      <c r="O206" s="308"/>
      <c r="P206" s="308"/>
      <c r="Q206" s="308"/>
      <c r="R206" s="308"/>
      <c r="S206" s="308"/>
      <c r="T206" s="308"/>
      <c r="U206" s="308"/>
      <c r="V206" s="308"/>
      <c r="W206" s="308"/>
      <c r="X206" s="308"/>
      <c r="Y206" s="308"/>
      <c r="Z206" s="308"/>
      <c r="AA206" s="308"/>
      <c r="AB206" s="308"/>
      <c r="AC206" s="308"/>
      <c r="AD206" s="308"/>
      <c r="AE206" s="308"/>
      <c r="AF206" s="309"/>
      <c r="AH206" s="30"/>
      <c r="AI206" s="30"/>
      <c r="AJ206" s="30"/>
      <c r="AK206" s="30"/>
      <c r="AL206" s="30"/>
      <c r="AM206" s="30"/>
    </row>
    <row r="207" spans="1:42" ht="13.5" thickBot="1" x14ac:dyDescent="0.25">
      <c r="A207" s="310" t="s">
        <v>171</v>
      </c>
      <c r="B207" s="311"/>
      <c r="C207" s="311"/>
      <c r="D207" s="311"/>
      <c r="E207" s="311"/>
      <c r="F207" s="311"/>
      <c r="G207" s="311"/>
      <c r="H207" s="311"/>
      <c r="I207" s="311"/>
      <c r="J207" s="311"/>
      <c r="K207" s="311"/>
      <c r="L207" s="539"/>
      <c r="M207" s="311"/>
      <c r="N207" s="311"/>
      <c r="O207" s="311"/>
      <c r="P207" s="311"/>
      <c r="Q207" s="311"/>
      <c r="R207" s="311"/>
      <c r="S207" s="539"/>
      <c r="T207" s="311"/>
      <c r="U207" s="311"/>
      <c r="V207" s="311"/>
      <c r="W207" s="311"/>
      <c r="X207" s="311"/>
      <c r="Y207" s="311"/>
      <c r="Z207" s="311"/>
      <c r="AA207" s="311"/>
      <c r="AB207" s="311"/>
      <c r="AC207" s="311"/>
      <c r="AD207" s="311"/>
      <c r="AE207" s="311"/>
      <c r="AF207" s="312"/>
    </row>
  </sheetData>
  <sheetProtection sheet="1" objects="1" scenarios="1"/>
  <mergeCells count="18">
    <mergeCell ref="AF2:AF4"/>
    <mergeCell ref="D3:D4"/>
    <mergeCell ref="E3:E4"/>
    <mergeCell ref="F3:F4"/>
    <mergeCell ref="G3:N3"/>
    <mergeCell ref="O3:O4"/>
    <mergeCell ref="AD3:AD4"/>
    <mergeCell ref="AE3:AE4"/>
    <mergeCell ref="A134:A139"/>
    <mergeCell ref="P3:P4"/>
    <mergeCell ref="Q3:Q4"/>
    <mergeCell ref="R3:U3"/>
    <mergeCell ref="V3:AC3"/>
    <mergeCell ref="A2:A4"/>
    <mergeCell ref="B2:C4"/>
    <mergeCell ref="D2:P2"/>
    <mergeCell ref="Q2:AE2"/>
    <mergeCell ref="A114:A125"/>
  </mergeCells>
  <printOptions horizontalCentered="1"/>
  <pageMargins left="0" right="0" top="0.59055118110236227" bottom="0.59055118110236227" header="0.31496062992125984" footer="0.51181102362204722"/>
  <pageSetup paperSize="9" scale="29" fitToHeight="0" orientation="landscape" r:id="rId1"/>
  <headerFooter alignWithMargins="0">
    <oddHeader>&amp;L&amp;20Annex D: Framework of the GNI Process Table - Layer 1</oddHeader>
    <oddFooter>&amp;C&amp;P</oddFooter>
  </headerFooter>
  <rowBreaks count="1" manualBreakCount="1">
    <brk id="108" max="2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ilastokeskus dokumentti" ma:contentTypeID="0x01010015C64B13631AAD4A9E76B6827E10B99400023AD684E7A5364E88702B579C119B8C" ma:contentTypeVersion="27" ma:contentTypeDescription="Luo uusi asiakirja." ma:contentTypeScope="" ma:versionID="b602a8b3537f802d0768133946f9c389">
  <xsd:schema xmlns:xsd="http://www.w3.org/2001/XMLSchema" xmlns:xs="http://www.w3.org/2001/XMLSchema" xmlns:p="http://schemas.microsoft.com/office/2006/metadata/properties" xmlns:ns1="http://schemas.microsoft.com/sharepoint/v3" xmlns:ns2="eb806122-3b61-4629-a153-37a7e159d40d" xmlns:ns3="39df2f23-9e78-4b27-94e5-cb3dbc5cdfcc" xmlns:ns4="eaad904e-b9cb-4c9f-9174-7f647b983aff" targetNamespace="http://schemas.microsoft.com/office/2006/metadata/properties" ma:root="true" ma:fieldsID="2138f124b27a0c928c9388144356185e" ns1:_="" ns2:_="" ns3:_="" ns4:_="">
    <xsd:import namespace="http://schemas.microsoft.com/sharepoint/v3"/>
    <xsd:import namespace="eb806122-3b61-4629-a153-37a7e159d40d"/>
    <xsd:import namespace="39df2f23-9e78-4b27-94e5-cb3dbc5cdfcc"/>
    <xsd:import namespace="eaad904e-b9cb-4c9f-9174-7f647b983aff"/>
    <xsd:element name="properties">
      <xsd:complexType>
        <xsd:sequence>
          <xsd:element name="documentManagement">
            <xsd:complexType>
              <xsd:all>
                <xsd:element ref="ns1:DHDocumentTypeTaxHTField" minOccurs="0"/>
                <xsd:element ref="ns2:TaxCatchAll" minOccurs="0"/>
                <xsd:element ref="ns2:TaxCatchAllLabel" minOccurs="0"/>
                <xsd:element ref="ns1:DHFunctionTaxHTField" minOccurs="0"/>
                <xsd:element ref="ns1:DHProjectTaxHTField" minOccurs="0"/>
                <xsd:element ref="ns1:DHBusinessUnitTaxHTField" minOccurs="0"/>
                <xsd:element ref="ns1:DHStatisticsTaxHTField" minOccurs="0"/>
                <xsd:element ref="ns1:DHStatDestinationTaxHTField" minOccurs="0"/>
                <xsd:element ref="ns1:DHDataCollectionTaxHTField" minOccurs="0"/>
                <xsd:element ref="ns1:DHKeywordsTaxHTField"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3:MediaServiceLocation" minOccurs="0"/>
                <xsd:element ref="ns3:MediaLengthInSecond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HDocumentTypeTaxHTField" ma:index="8" nillable="true" ma:taxonomy="true" ma:internalName="DHDocumentTypeTaxHTField" ma:taxonomyFieldName="DHDocumentType" ma:displayName="Dokumentin tyyppi" ma:default="" ma:fieldId="{331d2dd3-2083-4df2-bce9-3a3a0bbd5b64}" ma:sspId="60871944-895c-4cb2-84e1-cd44f824062f" ma:termSetId="e471635c-c0c0-4256-ad46-6ffece1c06fb" ma:anchorId="00000000-0000-0000-0000-000000000000" ma:open="false" ma:isKeyword="false">
      <xsd:complexType>
        <xsd:sequence>
          <xsd:element ref="pc:Terms" minOccurs="0" maxOccurs="1"/>
        </xsd:sequence>
      </xsd:complexType>
    </xsd:element>
    <xsd:element name="DHFunctionTaxHTField" ma:index="12" nillable="true" ma:taxonomy="true" ma:internalName="DHFunctionTaxHTField" ma:taxonomyFieldName="DHFunction" ma:displayName="Tehtävä" ma:default="" ma:fieldId="{00b6e850-dcf7-4cb3-99fd-8dab9f58ebdc}" ma:sspId="60871944-895c-4cb2-84e1-cd44f824062f" ma:termSetId="553074c3-162d-4fb7-b2fe-ff72ad6958aa" ma:anchorId="00000000-0000-0000-0000-000000000000" ma:open="false" ma:isKeyword="false">
      <xsd:complexType>
        <xsd:sequence>
          <xsd:element ref="pc:Terms" minOccurs="0" maxOccurs="1"/>
        </xsd:sequence>
      </xsd:complexType>
    </xsd:element>
    <xsd:element name="DHProjectTaxHTField" ma:index="14" nillable="true" ma:taxonomy="true" ma:internalName="DHProjectTaxHTField" ma:taxonomyFieldName="DHProject" ma:displayName="Projekti" ma:default="" ma:fieldId="{441f48c5-50ff-440f-a8a4-d03699584870}" ma:sspId="60871944-895c-4cb2-84e1-cd44f824062f" ma:termSetId="04f54ef3-ec83-42d0-aa8c-40ae45b258ed" ma:anchorId="00000000-0000-0000-0000-000000000000" ma:open="false" ma:isKeyword="false">
      <xsd:complexType>
        <xsd:sequence>
          <xsd:element ref="pc:Terms" minOccurs="0" maxOccurs="1"/>
        </xsd:sequence>
      </xsd:complexType>
    </xsd:element>
    <xsd:element name="DHBusinessUnitTaxHTField" ma:index="16" nillable="true" ma:taxonomy="true" ma:internalName="DHBusinessUnitTaxHTField" ma:taxonomyFieldName="DHBusinessUnit" ma:displayName="Tulosyksikkö" ma:default="" ma:fieldId="{88109adc-c347-435f-af5b-2bce575dac3e}" ma:sspId="60871944-895c-4cb2-84e1-cd44f824062f" ma:termSetId="58054ada-cba8-4519-96fb-10431ae2ab6a" ma:anchorId="00000000-0000-0000-0000-000000000000" ma:open="false" ma:isKeyword="false">
      <xsd:complexType>
        <xsd:sequence>
          <xsd:element ref="pc:Terms" minOccurs="0" maxOccurs="1"/>
        </xsd:sequence>
      </xsd:complexType>
    </xsd:element>
    <xsd:element name="DHStatisticsTaxHTField" ma:index="18" nillable="true" ma:taxonomy="true" ma:internalName="DHStatisticsTaxHTField" ma:taxonomyFieldName="DHStatistics" ma:displayName="Tilasto" ma:default="" ma:fieldId="{1faa055b-b683-4c06-8ad0-7a301d90f566}" ma:sspId="60871944-895c-4cb2-84e1-cd44f824062f" ma:termSetId="6c20989a-5ada-4474-b5dd-b5594652563b" ma:anchorId="00000000-0000-0000-0000-000000000000" ma:open="false" ma:isKeyword="false">
      <xsd:complexType>
        <xsd:sequence>
          <xsd:element ref="pc:Terms" minOccurs="0" maxOccurs="1"/>
        </xsd:sequence>
      </xsd:complexType>
    </xsd:element>
    <xsd:element name="DHStatDestinationTaxHTField" ma:index="20" nillable="true" ma:taxonomy="true" ma:internalName="DHStatDestinationTaxHTField" ma:taxonomyFieldName="DHStatDestination" ma:displayName="Tilastointikohde" ma:default="" ma:fieldId="{9a265625-bee4-41ea-85bc-a3e62955ed2f}" ma:sspId="60871944-895c-4cb2-84e1-cd44f824062f" ma:termSetId="10397f09-9ec9-4c4f-b4b6-8d74e9effab7" ma:anchorId="00000000-0000-0000-0000-000000000000" ma:open="false" ma:isKeyword="false">
      <xsd:complexType>
        <xsd:sequence>
          <xsd:element ref="pc:Terms" minOccurs="0" maxOccurs="1"/>
        </xsd:sequence>
      </xsd:complexType>
    </xsd:element>
    <xsd:element name="DHDataCollectionTaxHTField" ma:index="22" nillable="true" ma:taxonomy="true" ma:internalName="DHDataCollectionTaxHTField" ma:taxonomyFieldName="DHDataCollection" ma:displayName="Tiedonkeruu" ma:default="" ma:fieldId="{ab5b1093-7f68-41a0-b916-e50a97208eca}" ma:sspId="60871944-895c-4cb2-84e1-cd44f824062f" ma:termSetId="6c9e0695-971c-449d-b71c-dfeb08068c5a" ma:anchorId="00000000-0000-0000-0000-000000000000" ma:open="false" ma:isKeyword="false">
      <xsd:complexType>
        <xsd:sequence>
          <xsd:element ref="pc:Terms" minOccurs="0" maxOccurs="1"/>
        </xsd:sequence>
      </xsd:complexType>
    </xsd:element>
    <xsd:element name="DHKeywordsTaxHTField" ma:index="24" nillable="true" ma:taxonomy="true" ma:internalName="DHKeywordsTaxHTField" ma:taxonomyFieldName="DHKeywords" ma:displayName="Asiasanat" ma:default="" ma:fieldId="{ed2c910c-f378-48e5-95af-429460551ce7}" ma:sspId="60871944-895c-4cb2-84e1-cd44f824062f" ma:termSetId="5e2c99d2-4a76-460f-8caa-b4393bccc74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b806122-3b61-4629-a153-37a7e159d40d"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b95ff6f0-6284-4a77-a673-03bc95e125e9}" ma:internalName="TaxCatchAll" ma:showField="CatchAllData" ma:web="eaad904e-b9cb-4c9f-9174-7f647b983af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b95ff6f0-6284-4a77-a673-03bc95e125e9}" ma:internalName="TaxCatchAllLabel" ma:readOnly="true" ma:showField="CatchAllDataLabel" ma:web="eaad904e-b9cb-4c9f-9174-7f647b983af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9df2f23-9e78-4b27-94e5-cb3dbc5cdfcc"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DateTaken" ma:index="28" nillable="true" ma:displayName="MediaServiceDateTaken" ma:hidden="true" ma:internalName="MediaServiceDateTaken" ma:readOnly="true">
      <xsd:simpleType>
        <xsd:restriction base="dms:Text"/>
      </xsd:simpleType>
    </xsd:element>
    <xsd:element name="MediaServiceAutoTags" ma:index="29" nillable="true" ma:displayName="Tags" ma:internalName="MediaServiceAutoTags"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AutoKeyPoints" ma:index="33" nillable="true" ma:displayName="MediaServiceAutoKeyPoints" ma:hidden="true" ma:internalName="MediaServiceAutoKeyPoints" ma:readOnly="true">
      <xsd:simpleType>
        <xsd:restriction base="dms:Note"/>
      </xsd:simpleType>
    </xsd:element>
    <xsd:element name="MediaServiceKeyPoints" ma:index="34" nillable="true" ma:displayName="KeyPoints" ma:internalName="MediaServiceKeyPoints" ma:readOnly="true">
      <xsd:simpleType>
        <xsd:restriction base="dms:Note">
          <xsd:maxLength value="255"/>
        </xsd:restriction>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lcf76f155ced4ddcb4097134ff3c332f" ma:index="40" nillable="true" ma:taxonomy="true" ma:internalName="lcf76f155ced4ddcb4097134ff3c332f" ma:taxonomyFieldName="MediaServiceImageTags" ma:displayName="Kuvien tunnisteet" ma:readOnly="false" ma:fieldId="{5cf76f15-5ced-4ddc-b409-7134ff3c332f}" ma:taxonomyMulti="true" ma:sspId="60871944-895c-4cb2-84e1-cd44f824062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ad904e-b9cb-4c9f-9174-7f647b983aff" elementFormDefault="qualified">
    <xsd:import namespace="http://schemas.microsoft.com/office/2006/documentManagement/types"/>
    <xsd:import namespace="http://schemas.microsoft.com/office/infopath/2007/PartnerControls"/>
    <xsd:element name="SharedWithUsers" ma:index="35"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6"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HStatDestinationTaxHTField xmlns="http://schemas.microsoft.com/sharepoint/v3">
      <Terms xmlns="http://schemas.microsoft.com/office/infopath/2007/PartnerControls"/>
    </DHStatDestinationTaxHTField>
    <DHDocumentTypeTaxHTField xmlns="http://schemas.microsoft.com/sharepoint/v3">
      <Terms xmlns="http://schemas.microsoft.com/office/infopath/2007/PartnerControls"/>
    </DHDocumentTypeTaxHTField>
    <DHFunctionTaxHTField xmlns="http://schemas.microsoft.com/sharepoint/v3">
      <Terms xmlns="http://schemas.microsoft.com/office/infopath/2007/PartnerControls"/>
    </DHFunctionTaxHTField>
    <DHDataCollectionTaxHTField xmlns="http://schemas.microsoft.com/sharepoint/v3">
      <Terms xmlns="http://schemas.microsoft.com/office/infopath/2007/PartnerControls"/>
    </DHDataCollectionTaxHTField>
    <DHKeywordsTaxHTField xmlns="http://schemas.microsoft.com/sharepoint/v3">
      <Terms xmlns="http://schemas.microsoft.com/office/infopath/2007/PartnerControls"/>
    </DHKeywordsTaxHTField>
    <DHBusinessUnitTaxHTField xmlns="http://schemas.microsoft.com/sharepoint/v3">
      <Terms xmlns="http://schemas.microsoft.com/office/infopath/2007/PartnerControls"/>
    </DHBusinessUnitTaxHTField>
    <TaxCatchAll xmlns="eb806122-3b61-4629-a153-37a7e159d40d" xsi:nil="true"/>
    <DHProjectTaxHTField xmlns="http://schemas.microsoft.com/sharepoint/v3">
      <Terms xmlns="http://schemas.microsoft.com/office/infopath/2007/PartnerControls"/>
    </DHProjectTaxHTField>
    <DHStatisticsTaxHTField xmlns="http://schemas.microsoft.com/sharepoint/v3">
      <Terms xmlns="http://schemas.microsoft.com/office/infopath/2007/PartnerControls"/>
    </DHStatisticsTaxHTField>
    <lcf76f155ced4ddcb4097134ff3c332f xmlns="39df2f23-9e78-4b27-94e5-cb3dbc5cdfc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D39FC5-B408-43ED-99AF-9AE1E7E64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b806122-3b61-4629-a153-37a7e159d40d"/>
    <ds:schemaRef ds:uri="39df2f23-9e78-4b27-94e5-cb3dbc5cdfcc"/>
    <ds:schemaRef ds:uri="eaad904e-b9cb-4c9f-9174-7f647b983a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F58A2E-F274-4005-9FE5-8D498FF321D9}">
  <ds:schemaRefs>
    <ds:schemaRef ds:uri="http://schemas.microsoft.com/sharepoint/v3/contenttype/forms"/>
  </ds:schemaRefs>
</ds:datastoreItem>
</file>

<file path=customXml/itemProps3.xml><?xml version="1.0" encoding="utf-8"?>
<ds:datastoreItem xmlns:ds="http://schemas.openxmlformats.org/officeDocument/2006/customXml" ds:itemID="{01EDF0B8-2A56-4E2C-B818-C77C64FCD72E}">
  <ds:schemaRefs>
    <ds:schemaRef ds:uri="http://schemas.microsoft.com/office/2006/documentManagement/types"/>
    <ds:schemaRef ds:uri="eb806122-3b61-4629-a153-37a7e159d40d"/>
    <ds:schemaRef ds:uri="http://schemas.microsoft.com/office/2006/metadata/properties"/>
    <ds:schemaRef ds:uri="http://schemas.microsoft.com/sharepoint/v3"/>
    <ds:schemaRef ds:uri="http://schemas.microsoft.com/office/infopath/2007/PartnerControls"/>
    <ds:schemaRef ds:uri="http://purl.org/dc/terms/"/>
    <ds:schemaRef ds:uri="http://purl.org/dc/dcmitype/"/>
    <ds:schemaRef ds:uri="http://schemas.openxmlformats.org/package/2006/metadata/core-properties"/>
    <ds:schemaRef ds:uri="http://purl.org/dc/elements/1.1/"/>
    <ds:schemaRef ds:uri="eaad904e-b9cb-4c9f-9174-7f647b983aff"/>
    <ds:schemaRef ds:uri="39df2f23-9e78-4b27-94e5-cb3dbc5cdfc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Laskentataulukot</vt:lpstr>
      </vt:variant>
      <vt:variant>
        <vt:i4>7</vt:i4>
      </vt:variant>
      <vt:variant>
        <vt:lpstr>Nimetyt alueet</vt:lpstr>
      </vt:variant>
      <vt:variant>
        <vt:i4>6</vt:i4>
      </vt:variant>
    </vt:vector>
  </HeadingPairs>
  <TitlesOfParts>
    <vt:vector size="13" baseType="lpstr">
      <vt:lpstr>INFO</vt:lpstr>
      <vt:lpstr>Data (Layer 1)</vt:lpstr>
      <vt:lpstr>Contributions (Layer 2)</vt:lpstr>
      <vt:lpstr>PROD_A21</vt:lpstr>
      <vt:lpstr>Insurance</vt:lpstr>
      <vt:lpstr>Other</vt:lpstr>
      <vt:lpstr>References to Inv (Layer 3)</vt:lpstr>
      <vt:lpstr>'Contributions (Layer 2)'!Tulostusalue</vt:lpstr>
      <vt:lpstr>'Data (Layer 1)'!Tulostusalue</vt:lpstr>
      <vt:lpstr>'References to Inv (Layer 3)'!Tulostusalue</vt:lpstr>
      <vt:lpstr>'Contributions (Layer 2)'!Tulostusotsikot</vt:lpstr>
      <vt:lpstr>'Data (Layer 1)'!Tulostusotsikot</vt:lpstr>
      <vt:lpstr>'References to Inv (Layer 3)'!Tulostusotsikot</vt:lpstr>
    </vt:vector>
  </TitlesOfParts>
  <Manager/>
  <Company>Statistics Finland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1 - Process Tables - Finland</dc:title>
  <dc:subject/>
  <dc:creator>National Accounts, Statistics Finland</dc:creator>
  <cp:keywords/>
  <dc:description/>
  <cp:lastModifiedBy>Eerikki Willman</cp:lastModifiedBy>
  <cp:revision/>
  <dcterms:created xsi:type="dcterms:W3CDTF">2014-09-05T12:35:45Z</dcterms:created>
  <dcterms:modified xsi:type="dcterms:W3CDTF">2024-04-15T08:49:57Z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0x01010015C64B13631AAD4A9E76B6827E10B99400023AD684E7A5364E88702B579C119B8C</vt:lpwstr>
  </property>
  <property fmtid="{D5CDD505-2E9C-101B-9397-08002B2CF9AE}" pid="3" name="DHProject">
    <vt:lpwstr/>
  </property>
  <property fmtid="{D5CDD505-2E9C-101B-9397-08002B2CF9AE}" pid="4" name="DHDocumentType">
    <vt:lpwstr/>
  </property>
  <property fmtid="{D5CDD505-2E9C-101B-9397-08002B2CF9AE}" pid="5" name="DHDataCollection">
    <vt:lpwstr/>
  </property>
  <property fmtid="{D5CDD505-2E9C-101B-9397-08002B2CF9AE}" pid="6" name="DHStatistics">
    <vt:lpwstr/>
  </property>
  <property fmtid="{D5CDD505-2E9C-101B-9397-08002B2CF9AE}" pid="7" name="DHKeywords">
    <vt:lpwstr/>
  </property>
  <property fmtid="{D5CDD505-2E9C-101B-9397-08002B2CF9AE}" pid="8" name="DHBusinessUnit">
    <vt:lpwstr/>
  </property>
  <property fmtid="{D5CDD505-2E9C-101B-9397-08002B2CF9AE}" pid="9" name="DHStatDestination">
    <vt:lpwstr/>
  </property>
  <property fmtid="{D5CDD505-2E9C-101B-9397-08002B2CF9AE}" pid="10" name="DHFunction">
    <vt:lpwstr/>
  </property>
  <property fmtid="{D5CDD505-2E9C-101B-9397-08002B2CF9AE}" pid="11" name="MediaServiceImageTags">
    <vt:lpwstr/>
  </property>
</Properties>
</file>